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о районам зміни" sheetId="1" r:id="rId1"/>
  </sheets>
  <definedNames>
    <definedName name="_xlnm.Print_Titles" localSheetId="0">'по районам зміни'!$3:$4</definedName>
    <definedName name="_xlnm.Print_Area" localSheetId="0">'по районам зміни'!$A$1:$G$371</definedName>
  </definedNames>
  <calcPr fullCalcOnLoad="1"/>
</workbook>
</file>

<file path=xl/sharedStrings.xml><?xml version="1.0" encoding="utf-8"?>
<sst xmlns="http://schemas.openxmlformats.org/spreadsheetml/2006/main" count="374" uniqueCount="261">
  <si>
    <t>Відновлення та заміна водогону і водопровідних мереж , с.Олексіївка Первомайського району</t>
  </si>
  <si>
    <t>Відновлення та заміна водогону і водопровідних мереж, смт  Покотилівка Харківського району</t>
  </si>
  <si>
    <t>Реконструкція системи теплопостачання в смт Краснопавлівка Лозівського району</t>
  </si>
  <si>
    <t>Реконструкція системи теплопостачання, с.Шевелівка Балаклійського району</t>
  </si>
  <si>
    <t>Реконструкція системи теплопостачання, с.Яковенкове Балаклійського району</t>
  </si>
  <si>
    <t>Капітальний ремонт водоводу  з переходами по вул.Леніна і Мічуріна в м.Барвінкове</t>
  </si>
  <si>
    <t>Будівництво свердловини на центральному водозаборі, м.Барвінкове</t>
  </si>
  <si>
    <t>Капітальний ремонт теплових мереж 14 кв., смт Борова</t>
  </si>
  <si>
    <t>Капітальний ремонт теплових мереж по вул.Пушкіна , смт Солоницівка Дергачівського району</t>
  </si>
  <si>
    <t>Капітальний ремонт магістральних теплових мереж від ТЕЦ-5 до  смт Солоницівка Дергачівського району</t>
  </si>
  <si>
    <t>Капітальний ремонт теплових мереж в смт Мала Данилівка від котельні ХЗВА</t>
  </si>
  <si>
    <t>Капітальний ремонт системи водопостачання, с.Левківка Ізюмського району</t>
  </si>
  <si>
    <t>Капітальний ремонт системи водопостачання, с.Ягідне Куп"янського району</t>
  </si>
  <si>
    <t>Капітальний ремонт теплових мереж с.Курилівка,1 Куп"янського району</t>
  </si>
  <si>
    <t>Капітальний ремонт котельні, сел.Орілька Лозівського району</t>
  </si>
  <si>
    <t>Капітальний ремонт теплових мереж, смт Нова Водолага</t>
  </si>
  <si>
    <t>Капітальний ремонт котельні, с.Липкуватівка Нововодолазького району</t>
  </si>
  <si>
    <t>Капітальний ремонт теплових мереж, с.Буди Харківського району</t>
  </si>
  <si>
    <t>Капітальний ремонт теплових мереж учбового містечка ХНАУ ім.В.В.Докучаєва Харківського району</t>
  </si>
  <si>
    <t>Реконструкція котельні по вул.Інтернаціональна,3, сел.Покотилівка Харківського району</t>
  </si>
  <si>
    <t>Капітальний ремонт котельні по вул.Леніна,54 к, смт Шевченкове</t>
  </si>
  <si>
    <t>Реконструкція системи теплопостачання мікрорайону і котельні по вул.Спортивній, м.Ізюм</t>
  </si>
  <si>
    <t>Капітальний ремонт котельні по вул.Київській,17-б, м.Ізюм</t>
  </si>
  <si>
    <t>Капітальний ремонт котельні по пров.Залікарняному,5-б, м.Ізюм</t>
  </si>
  <si>
    <t>Капітальний ремонт теплових мереж від котельні пл.Радянська до вул.Печериці смт Куп"янськ-Вузловий, м.Куп"янськ</t>
  </si>
  <si>
    <t xml:space="preserve">Капітальний ремонт ТРС по вул.Леніна,60, м.Куп"янськ </t>
  </si>
  <si>
    <t>Реконструкція котельні та теплових мереж смт Ківшарівка, м.Куп"янськ</t>
  </si>
  <si>
    <t>Капітальний ремонт  ділянки теплових мереж від котельні пл.Жовтнева до ЗОШ № 6, м.Куп"янськ</t>
  </si>
  <si>
    <t>Капітальний ремонт котельні по вул.Кіма,23, м.Лозова</t>
  </si>
  <si>
    <t>Капітальний ремонт котельні по вул.Урицького,22, м.Лозова</t>
  </si>
  <si>
    <t>Капітальний ремонт котельні по вул.Лозівського,78, м.Лозова</t>
  </si>
  <si>
    <t>Капітальний ремонт котельні по вул.Правди,4, м.Лозова</t>
  </si>
  <si>
    <t>Капітальний ремонт зовнішніх мереж гарячого водопостачання, м.Первомайський</t>
  </si>
  <si>
    <t>Система водопостачання , смт Зачепилівка вул.Радянська - капітальний ремонт</t>
  </si>
  <si>
    <t>Системи водопостачання і споруд,  смт Печеніги - капітальний ремонт</t>
  </si>
  <si>
    <t>Водопровідні мережі,  м.Чугуїв - капітальний ремонт</t>
  </si>
  <si>
    <t>Капітальний ремонт системи теплопостачання с.Грушівка Куп"янського району</t>
  </si>
  <si>
    <t>Найменування та місцезнаходження будов</t>
  </si>
  <si>
    <t>Котельня по вул.Володарського,2 м.Лозова- капітальний ремонт</t>
  </si>
  <si>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</si>
  <si>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</si>
  <si>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</si>
  <si>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</si>
  <si>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</si>
  <si>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</si>
  <si>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Дворічанський район</t>
  </si>
  <si>
    <t>Дергачівський район</t>
  </si>
  <si>
    <t>Зачепилівський район</t>
  </si>
  <si>
    <t>Золочівський район</t>
  </si>
  <si>
    <t>Ізюмський район</t>
  </si>
  <si>
    <t>Зміївський район</t>
  </si>
  <si>
    <t>Красноградський район</t>
  </si>
  <si>
    <t>Куп"янський район</t>
  </si>
  <si>
    <t>Лозівський район</t>
  </si>
  <si>
    <t>Нововодолазький район</t>
  </si>
  <si>
    <t>Первомайський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</si>
  <si>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</si>
  <si>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</si>
  <si>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</si>
  <si>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</si>
  <si>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</si>
  <si>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Місто Ізюм</t>
  </si>
  <si>
    <t>Місто Куп"янськ</t>
  </si>
  <si>
    <t>Місто Лозова</t>
  </si>
  <si>
    <t>Місто Первомайський</t>
  </si>
  <si>
    <t>Місто Люботин</t>
  </si>
  <si>
    <t>Місто Чугуїв</t>
  </si>
  <si>
    <t>Реконструкція очисних споруд в смт Зачепилівка</t>
  </si>
  <si>
    <t>Капітальний ремонт каналізаційної насосної станції в смт Чкалівське</t>
  </si>
  <si>
    <t>Капітальний ремонт очисних споруд каналізації "Біоплато" психоневрологічсного інтенрнату в с. Червоний Оскіл</t>
  </si>
  <si>
    <t>Реконструкція очисних споруд каналізації в сел Кочеток</t>
  </si>
  <si>
    <t>Вовчанський район</t>
  </si>
  <si>
    <t>Придбання сміттєвозу для м.Богодухова</t>
  </si>
  <si>
    <t>Краснокутський район</t>
  </si>
  <si>
    <t>Коригування проектно-кошторисної документації та реконструкція парку пам"ятки садовопаркового мистецтва загальнодержавного значення "Краснокутський"</t>
  </si>
  <si>
    <t>Капітальний ремонт самопливного каналізаційного колектору  № 1 в м.Вовчанську</t>
  </si>
  <si>
    <t>Капітальний ремонт котельні по вул.Поштова,3 в смт Борова</t>
  </si>
  <si>
    <t>Капітальний ремонт теплових мереж по вул.К.Лібкнехта в м. Валки</t>
  </si>
  <si>
    <t>Реконструкція житлового будинку по вул.Садова,89 в смт Старий Салтів Вовчанського району</t>
  </si>
  <si>
    <t>Будівництво свердловина на підземному водозаборі в м.Люботині</t>
  </si>
  <si>
    <t>Капітальний ремонт котельні в смт Кулиничі Харківського району</t>
  </si>
  <si>
    <t>Капітальний ремонт водонапірної башти в с.Рокітне Нововодолазького району</t>
  </si>
  <si>
    <t>Капітальний ремонт котельні в с.Катеринівка Лозівського району</t>
  </si>
  <si>
    <t>Державний бюджет</t>
  </si>
  <si>
    <t xml:space="preserve"> Обласний бюджет</t>
  </si>
  <si>
    <t xml:space="preserve">Обласний фонд охорони навколишнього природного середовища </t>
  </si>
  <si>
    <t xml:space="preserve">  Газопостачання с.Тихе Вовчанського району</t>
  </si>
  <si>
    <t xml:space="preserve">  Підвідний газопровід до с.Радянське Вовчанського району - будівництво</t>
  </si>
  <si>
    <t>Газифікація с.Борова Зміївського району</t>
  </si>
  <si>
    <t xml:space="preserve"> Газифікація с.Радгоспне Бабаївської селищної ради Харківського району</t>
  </si>
  <si>
    <t xml:space="preserve"> Газопостачання с.Старий Чизвик Шевченківського району</t>
  </si>
  <si>
    <t>14 інженерних вводів багатоквартирних будинків. м.Лозова ( прилади обліку теплової енергії)</t>
  </si>
  <si>
    <t xml:space="preserve"> 54 інженерних вводи багатоквартирних будинків, м.Балаклія (прилади обліку холодної води)</t>
  </si>
  <si>
    <t xml:space="preserve"> 22 інженерних вводи багатоквартирних будинків, м.Богодухів (прилади обліку теплової енергії)</t>
  </si>
  <si>
    <t>кошти НАК "Нафтогаз Україна"</t>
  </si>
  <si>
    <t>Газифікація с. Довгалівка</t>
  </si>
  <si>
    <t>Газифікація с. Раківка</t>
  </si>
  <si>
    <t>Газифікація котельні ДНЗ №13 с. ІІ Іванівка</t>
  </si>
  <si>
    <t>Будівництво відокремленого приміщення для установки газового обладнання ЗОШ І-ІІІ ступенів по віл. Радянській, 24 в с.Гусарівка</t>
  </si>
  <si>
    <t>Газифікація Близнюківської дитячої музичної школи</t>
  </si>
  <si>
    <t>Газифікація  районного будинку культури в смт. Близнюки</t>
  </si>
  <si>
    <t>Газифікація Хрущово-Микитівського сільського клубу</t>
  </si>
  <si>
    <t>Газифікація школи в с. Хрущова-Микитівка</t>
  </si>
  <si>
    <t>Газифікація с. Куп'єваха</t>
  </si>
  <si>
    <t>Підвідний газопровід до с. Полкова Микитівка</t>
  </si>
  <si>
    <t>Будівництво підвідного газопроводу до села Першотравневе Гутянської селищної ради</t>
  </si>
  <si>
    <t>Газифікація с. Крупчине</t>
  </si>
  <si>
    <t>Газифікація Шарівського сільського будинку культури</t>
  </si>
  <si>
    <t>Газифікація та будівництво газової модульної котельні Піско-Радьківського психоневролгічного інтернату</t>
  </si>
  <si>
    <t>Газифікація Борівської ЗОШ І-ІІ ступенів №2</t>
  </si>
  <si>
    <t>Газифікація Гороховатської ЗОШ І-ІІ ст.</t>
  </si>
  <si>
    <t>Газифікація Баранівського сільського будинку культури</t>
  </si>
  <si>
    <t>Газифікація смт. Ков'яги</t>
  </si>
  <si>
    <t>Газифікація Високопільського сільського будинку культури</t>
  </si>
  <si>
    <t>Газифікація Старосалтівського сільського будинку культури</t>
  </si>
  <si>
    <t>Газифікація с. Молодова</t>
  </si>
  <si>
    <t>Газифікація топкової школи в с. Жовтневе по вул. Іванівській</t>
  </si>
  <si>
    <t>Великобурлуцький район</t>
  </si>
  <si>
    <t>Газифікація с. Заміст</t>
  </si>
  <si>
    <t>Газифікація с. Буряківка</t>
  </si>
  <si>
    <t>Газифікація с. Горяне</t>
  </si>
  <si>
    <t>Газифікація с. Плоске</t>
  </si>
  <si>
    <t>Газифікація сіл Цапівка, Писарівка, 2-га черга газопрооду Лютівка, Рясне, Цапівка і Писарівка</t>
  </si>
  <si>
    <t xml:space="preserve"> Будівництво підвідного газопроводу високого тиску, смт Білий Колодязь </t>
  </si>
  <si>
    <t xml:space="preserve">Газифікація с.Червоний Оскіл Ізюмського району </t>
  </si>
  <si>
    <t>Кегичівський район</t>
  </si>
  <si>
    <t>Газифікація газової котельні Чапаївської ЗОШ</t>
  </si>
  <si>
    <t>Завершення ремонтних робіт по газифікації та монтажу системи опалення ІІ і ІІ корпусів Мурафської ЗОШ</t>
  </si>
  <si>
    <t>Реконструкція котельні  школи в с. Миколо-Комишувата</t>
  </si>
  <si>
    <t xml:space="preserve">Газифікація Просянської ЗОШ І-ІІ ст. </t>
  </si>
  <si>
    <t>Реконструкція котельної ФАП під топочну на газовому опаленні на 2 котла в с. Тихопілля</t>
  </si>
  <si>
    <t>Газифікація Просянського сільського клубу</t>
  </si>
  <si>
    <t>Газифікація Краснознаменського  сільського будинку культури в с. ІV Староверівка</t>
  </si>
  <si>
    <t>Придбання та монтаж електричних систем опалення для Миронівського сільського будинку культури</t>
  </si>
  <si>
    <t>Придбання та монтаж електричних систем опалення для Киселівського сільського будинку культури</t>
  </si>
  <si>
    <t>Придбання та монтаж електричних систем опалення для Більшовицького сільського будинку культури</t>
  </si>
  <si>
    <t>Придбання та монтаж електричних систем опалення для музею в с. Верхній Бишкин</t>
  </si>
  <si>
    <t>Газифікація с. В. Орілька</t>
  </si>
  <si>
    <t>Будівництво підвідних газопроводів високого та середнього тисків населених пунктів</t>
  </si>
  <si>
    <t>Газопостачання с. Мар'ївка, Олійники</t>
  </si>
  <si>
    <t>Будівництво газопроводу високого тиску від Сахновщинської АГРС до с.Гришівка, с.Огіївка, с.Жовтень IIІ черга - газопровід високого тиску до с.Жовтень</t>
  </si>
  <si>
    <t>Будівництво газопроводу високого тиску від Сахновщинської АГРС до с.Гришівка, с.Огіївка, с.Жовтень IIІ черга - газопровід високого тиску до с.Огіївка</t>
  </si>
  <si>
    <t>Газифікація сіл Верхні та Нижні Озеряни Харківського району</t>
  </si>
  <si>
    <t>Всього по об"єктам газифікації</t>
  </si>
  <si>
    <t>Будівництво очисних споруд за технологією "Біоплато" в смт Близнюки ( 1 -ша черга)</t>
  </si>
  <si>
    <t>Реконструкція гуртожитку по вул.Космічній,1/3 в м.Богодухові ( перехідний)</t>
  </si>
  <si>
    <t>Будівництво полігону ТПВ в м.Куп"янську ( 1 черга)</t>
  </si>
  <si>
    <t>Захист від підтоплення смт Мала Данилівка Дергачівського району</t>
  </si>
  <si>
    <t>Ліквідація підтоплення с-ща Зідьки Зміївського району</t>
  </si>
  <si>
    <t>Водопониження та водовідведення  в с-щі Лиман Зміївського району</t>
  </si>
  <si>
    <t>Захист від підтоплення смт Кегичівка</t>
  </si>
  <si>
    <t>Лівквідація підтоплення смт Сахновщина, 1 пусковий комплекс</t>
  </si>
  <si>
    <t>Будівництво двох топкових з газозабезпечення Новоіванівської ЗОШ І-ІІІ ступенів</t>
  </si>
  <si>
    <t>Реконструкція системи водовідведення в смт Краснопавлівка Лозівського району, 2 етап 1-го пускового комплексу</t>
  </si>
  <si>
    <t>Ліквідація від підтоплення на території м.Мерефа Харківського району та розчищення річки Мерефа</t>
  </si>
  <si>
    <t>Газифікація села Жуків Яр</t>
  </si>
  <si>
    <t>Газифікація вул.Підгірна в смт Великий Бурлук</t>
  </si>
  <si>
    <t>Будівництво полігону твердих побутових відходів в м.Краснограді ( проведення експертизи)</t>
  </si>
  <si>
    <t xml:space="preserve">Реконструкція аварійної частини двоповерхової будівлі Балаклійської ЗОШ І-ІІІ ст. №1 ім. О.А.Тризни по вул. Леніна,95 в м.Балаклія </t>
  </si>
  <si>
    <t xml:space="preserve">Всього по  об"єктам </t>
  </si>
  <si>
    <t>Всього по об"єктам ЖКХ</t>
  </si>
  <si>
    <t>Всього по об"єктам соціально-економічного розвитку</t>
  </si>
  <si>
    <t>Забезпечення житлом військовослужбовців</t>
  </si>
  <si>
    <t>Реконструкція корпусу №1 ЗОШ-інтернату №5 по вул.Пушкіна, 1 в м.Вовчанськ</t>
  </si>
  <si>
    <t>Реконструкція хірургічного корпусу центральної районної лікарні по вул.Радянській, 51 в смт Дворічна</t>
  </si>
  <si>
    <t>Будівництво поліклініки в м.Дергачі</t>
  </si>
  <si>
    <t>Закінчення 1-ї черги будівництва школи на 264 учнів в с.Писарівка Золочівського району</t>
  </si>
  <si>
    <t>Прибудова спортивного залу до будівлі Жовтневої ЗОШ І-ІІІ ст. в с.Жовтень Сахновщанського району</t>
  </si>
  <si>
    <t xml:space="preserve">Коригування робочого проекту. Прибудова до Пісочинського колегіуму по вул. Клубній, 5 в смт Пісочин Харківського району </t>
  </si>
  <si>
    <t xml:space="preserve">Корегування проекту з виділенням ІІ-го пускового комплексу та реконструкція лікувального корпусу центральної районної лікарні №1 на 68 ліжок по вул.Гвардійській в м.Чугуєві </t>
  </si>
  <si>
    <t>Реконструкція недобудованого блоку "В" дитячої поліклініки під клінічну лабораторію для центральної міської лікарні по вул.Забольнічній, 2 в м. Ізюмі</t>
  </si>
  <si>
    <t>Місто Харків</t>
  </si>
  <si>
    <t>Реконструкція стадіону “Металіст”, пускові етапи (устрій покриття трибун, зовнішнє та внутрішнє електропостачання комплексу об'єктів)</t>
  </si>
  <si>
    <t xml:space="preserve">Пам’ятникоохоронні роботи будівлі-пам'ятки архітектури по вул. Римарській, 21 (Харківська обласна філармонія) </t>
  </si>
  <si>
    <t xml:space="preserve">Реконструкція будинку "Держпром" </t>
  </si>
  <si>
    <t>Заходи із захисту від підтоплення в районі м.Чугуєва (вул.Добролюбова, Соколова, Спортивна)</t>
  </si>
  <si>
    <t>Всього по об"єктам освіти</t>
  </si>
  <si>
    <t>ЗОШ с.Губарівка Богодухівського району (коригування робочого проекту по виділенню 1 пускового комплексу)</t>
  </si>
  <si>
    <t>Дергачівський дитячий будинок (кап. ремонт фасаду, облицювання цоколю, ремонт покрівлі.)</t>
  </si>
  <si>
    <t>НВК с.Біляївка Первомайського району (продовження реконструкції інтернату під НВК)</t>
  </si>
  <si>
    <t xml:space="preserve">ДОТ "Прометей" </t>
  </si>
  <si>
    <t>Харківське обласне вище училище фізичної культури і спорту</t>
  </si>
  <si>
    <t>Всекукраїнський конкурс переможців проектів</t>
  </si>
  <si>
    <t>Коломацький район</t>
  </si>
  <si>
    <t>Всього по об"єктам охорони здоров'я</t>
  </si>
  <si>
    <t>Виготовлення ПКД обл.онкодиспансера</t>
  </si>
  <si>
    <t>Будівництво системи водовідведення в м.Богодухові (перший пусковий)</t>
  </si>
  <si>
    <t>Передача майна Міноборони України у комунальну власність</t>
  </si>
  <si>
    <t>Всього по об"єктам культури</t>
  </si>
  <si>
    <t>Капітальний ремонт опалення Верхньосалтівського заповідника</t>
  </si>
  <si>
    <t>Будівництво музею "Харківщина у ВВВ 1941-1945" в смт Солоніцивка</t>
  </si>
  <si>
    <t>Будівництво житла</t>
  </si>
  <si>
    <t>Будівництво 3-хповерхового 30-квартирного житлового будинку по пров.Пушкіна,8 в смт Нова Водолага</t>
  </si>
  <si>
    <t>Будівництво 3-хповерхового 30-квартирного житлового будинку в смт Краснокутськ</t>
  </si>
  <si>
    <t>Всього по об"єктам області:</t>
  </si>
  <si>
    <t>Розробка ПКД на добудові спортивного комплексу гімназії №1 в смт Борова</t>
  </si>
  <si>
    <t>Газопровід високого тиску до сіл Уплатне, Милівка Близнюківського району</t>
  </si>
  <si>
    <t>Будівництво підвідного газопроводу с. Шийчине Богодухівського району</t>
  </si>
  <si>
    <t>Газифікація с.Уди Золочівського району</t>
  </si>
  <si>
    <t>Газифікація с.Куньє Ізюмського району</t>
  </si>
  <si>
    <t>Газифікація та реконструкція системи опалення та заходи з енергозбереження Червонооскільського сільського будинку культури</t>
  </si>
  <si>
    <t>Будівництво підвідного газопроводу високого тиску с.Котлярівка і с.Кислівка</t>
  </si>
  <si>
    <t>Капітальний ремонт житлових будинків</t>
  </si>
  <si>
    <t xml:space="preserve">Реконструкція очисних споруд за технологією "Біоплато",  смт Шевченкове (коригування проектно-кошторисної документації)  </t>
  </si>
  <si>
    <t>Котельня с.Богуславка Борівського району - капітальний ремонт</t>
  </si>
  <si>
    <t>Котельня с.Шийківка Борівського району - капітальний ремонт</t>
  </si>
  <si>
    <t>27 інженерних вводів багатоквартирних будинків, смт.Солоницівка Дергачівського району (прилади обліку теплової енергії)</t>
  </si>
  <si>
    <t>Відновлення та заміна водогону і водопровідних мереж в с.Великі Проходи</t>
  </si>
  <si>
    <t>Капітальний ремонт котельні по вул.Жовтневій,61в м.Краснограді</t>
  </si>
  <si>
    <t>Водопостачання с.Миронівка Первомайського району (1 пусковий комплекс) - будівництво</t>
  </si>
  <si>
    <t>Відновлення та заміна водогону і водопровідних мереж, смт  Бабаї Харківського району</t>
  </si>
  <si>
    <t>Відновлення та заміна водогону і водопровідних мереж, с Борисівка Харківського району</t>
  </si>
  <si>
    <t>Будівництво топочної та піключення до газопроводу Вовчанського медичного коледжу</t>
  </si>
  <si>
    <t>Перепрофілювання приміщень будівлі аптеки під діагностичний центр по вул.Данилевського (2-й пусковий комплекс)</t>
  </si>
  <si>
    <t>Виготовлення обласній дитячій клінічній лікарні №1 робочого проекту автоматичної установки порошкового пожежегасіння пожежної сигналізації, сповіщення про пожежу і видалення диму в приміщеннях; реконструкція 3-го поверху головного корпусу та приймального відділення з прибудовою по вул. Клочківська, 37а</t>
  </si>
  <si>
    <t>Реконструкція прогулянкової виранди, розташованої на 2-му поверсі основної будівлі обласного спеціальнваного будинку дитини №1</t>
  </si>
  <si>
    <t>Капітальний ремонт теплових мереж смт Покотилівка Харківського району</t>
  </si>
  <si>
    <t>Будівництво споруд по очищенню води для питних цілей з установкою для очищення від заліза на площадці 2-го підйому централізованого міського водозабору</t>
  </si>
  <si>
    <t>Капітальний ремонт свердловини в с.Іллічівка</t>
  </si>
  <si>
    <t>Капітальний ремонт свердловини в с.Друга Іванівка</t>
  </si>
  <si>
    <t>Капітальний ремонт свердловини в с.Гаврилівка</t>
  </si>
  <si>
    <t>Реконструкція каналізаційної насосної станції в смт Старий Салтів Вовчанського району</t>
  </si>
  <si>
    <t>Капітальний ремонт напірного колектору між КНС та очисними спорудами в смт Старий Салтів Вовчанського району</t>
  </si>
  <si>
    <t>Реконструкція гуртожитку під 17-ти квартирний житловий будинок по вул. Підгорній 11 в смт Дворічна</t>
  </si>
  <si>
    <t>Капітальний ремонт районного будинку культури</t>
  </si>
  <si>
    <t>Відновлювальні роботи системи водопостачання с.Першотравневе</t>
  </si>
  <si>
    <t>Виготовлення ПКД для проведення реконструкції будинку культури в с.Курилівка</t>
  </si>
  <si>
    <t>Будівництво артезіанської свердловини з насосною станцією в с.Зарожне</t>
  </si>
  <si>
    <t>Проектування та будівництво протизсувних споруджень в районі вулиць Леніна та Тітова</t>
  </si>
  <si>
    <t>Реконструкція котельні центральної районної лікарні м.Первомайський</t>
  </si>
  <si>
    <t>Реконструкція котельні, майдан Радянський Куп"янськ-Вузловий (1 черга)</t>
  </si>
  <si>
    <t>Реконструкція теплорозподільчої станції в смт Ківшарівка (1 пусковий)</t>
  </si>
  <si>
    <t>Реконструкція гуртожитку по пров. Льва Толстого,3</t>
  </si>
  <si>
    <t>Газифікація Підліманської  ЗОШ І-ІІІступенів</t>
  </si>
  <si>
    <t xml:space="preserve">Реконструкція КНС № 1,2 в м.Валки </t>
  </si>
  <si>
    <t xml:space="preserve">Заходи по упередженню забруднення р.Сіверський Донець. Розробка заходів по водовідведенню двох житлових районів, м.Вовчанськ - будівництво </t>
  </si>
  <si>
    <t xml:space="preserve">Будівництво полігону ТПВ в смт Вільча </t>
  </si>
  <si>
    <t xml:space="preserve">Каналізування та очистка стічних вод в смт Дворічна </t>
  </si>
  <si>
    <t xml:space="preserve">Реконструкція очисних споруд для очищення побутових стічних вод в смт Золочів </t>
  </si>
  <si>
    <t>Будівництво споруд за технологією "біоплато" в м.Змійові</t>
  </si>
  <si>
    <t xml:space="preserve">Будівництво полігону ТПВ із станцією їх пререробки в м.Змійові </t>
  </si>
  <si>
    <t>Санація та заміна системи водопостачання в с.Сенькове</t>
  </si>
  <si>
    <t xml:space="preserve">Будівництво водопровідної мережі,  с.Лигівка Сахновщинського району  </t>
  </si>
  <si>
    <t>ЗОШ з інтенсивною педагогічною корекцією для дітей-сиріт та дітей, позбавлених батьківського піклування і з затьримкою психічного розвитку смт Сахновщина</t>
  </si>
  <si>
    <t xml:space="preserve">Будівництво котельні по вул.Некрасова, м.Ізюм </t>
  </si>
  <si>
    <t xml:space="preserve">Реконструкція очисних споруд в смт Есхар </t>
  </si>
  <si>
    <t xml:space="preserve">Протизсувні роботи в смт Кочеток, будівництво </t>
  </si>
  <si>
    <t>Реконструкція площі Леніна в м.Чугуєві</t>
  </si>
  <si>
    <t>Проведення робіт по газифікації Харківського обласного центру матері та дитини</t>
  </si>
  <si>
    <t>Проведення капітального ремонту обласного спортивного комплексу "ХТЗ"</t>
  </si>
  <si>
    <t xml:space="preserve">Обласний фонд охорони навколишнього природного середовища: погашення заборгованості минулих років, нерозподілений залишок та інш. </t>
  </si>
  <si>
    <t>Газопостачання мінікотельні школи в с.Сенькове</t>
  </si>
  <si>
    <t>Реконструкція системи теплопостачання гуртожитку Краснокутського професійного аграрного ліцею</t>
  </si>
  <si>
    <t>Ремонт Мурафянського сільського будинку культури</t>
  </si>
  <si>
    <t>Капітальний ремонт системи водопостачання с.Лозівське Картамиської сільської ради</t>
  </si>
  <si>
    <t>Капітальний ремонт покрівель Миколаївського НВК с.Миколаївка та Перемозької ЗОШ с.Перемога</t>
  </si>
  <si>
    <t>Капітальний ремонт Катеринівської ЗОШ</t>
  </si>
  <si>
    <t>Капітальний ремонт системи опалення Катеринівської ЗОШ</t>
  </si>
  <si>
    <t>Будівництво 2-го пускового комплексу ліцею 
ім. Масельського</t>
  </si>
  <si>
    <t>Капітальний ремонт теплових мереж по вул.Енергетичній, смт Солоницівка Дергачівського району</t>
  </si>
  <si>
    <t>План виконання робіт за рахунок коштів субвенцій з різних джерел фінансування у Харківській області у листопаді-грудні 2008 року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</si>
</sst>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 Cyr"/>
      <family val="0"/>
    </font>
    <font>
      <sz val="10"/>
      <name val="Helv"/>
      <family val="0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Fill="1" applyBorder="1" applyAlignment="1">
      <alignment horizontal="justify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tabSelected="1" view="pageBreakPreview" zoomScale="120" zoomScaleNormal="80" zoomScaleSheetLayoutView="120" workbookViewId="0" topLeftCell="A1">
      <pane ySplit="5" topLeftCell="BM35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625" style="10" customWidth="1"/>
    <col min="2" max="2" width="53.375" style="10" customWidth="1"/>
    <col min="3" max="3" width="12.625" style="10" customWidth="1"/>
    <col min="4" max="4" width="12.875" style="10" customWidth="1"/>
    <col min="5" max="5" width="15.25390625" style="10" customWidth="1"/>
    <col min="6" max="6" width="16.25390625" style="10" customWidth="1"/>
    <col min="7" max="7" width="12.625" style="10" customWidth="1"/>
    <col min="8" max="16384" width="9.125" style="10" customWidth="1"/>
  </cols>
  <sheetData>
    <row r="1" spans="1:7" ht="30" customHeight="1">
      <c r="A1" s="9" t="s">
        <v>260</v>
      </c>
      <c r="B1" s="9"/>
      <c r="C1" s="9"/>
      <c r="D1" s="9"/>
      <c r="E1" s="9"/>
      <c r="F1" s="9"/>
      <c r="G1" s="9"/>
    </row>
    <row r="2" ht="7.5" customHeight="1"/>
    <row r="3" spans="1:7" ht="26.25" customHeight="1">
      <c r="A3" s="45"/>
      <c r="B3" s="46" t="s">
        <v>37</v>
      </c>
      <c r="C3" s="46" t="s">
        <v>159</v>
      </c>
      <c r="D3" s="46" t="s">
        <v>83</v>
      </c>
      <c r="E3" s="46" t="s">
        <v>84</v>
      </c>
      <c r="F3" s="47" t="s">
        <v>85</v>
      </c>
      <c r="G3" s="47" t="s">
        <v>94</v>
      </c>
    </row>
    <row r="4" spans="1:7" ht="58.5" customHeight="1">
      <c r="A4" s="45"/>
      <c r="B4" s="46"/>
      <c r="C4" s="46"/>
      <c r="D4" s="46"/>
      <c r="E4" s="46"/>
      <c r="F4" s="47"/>
      <c r="G4" s="47"/>
    </row>
    <row r="5" spans="1:7" ht="15.75">
      <c r="A5" s="12"/>
      <c r="B5" s="13" t="s">
        <v>194</v>
      </c>
      <c r="C5" s="14">
        <f aca="true" t="shared" si="0" ref="C5:C10">SUM(D5:G5)</f>
        <v>304150733</v>
      </c>
      <c r="D5" s="15">
        <f>D6+D18+D30+D38+D55+D69+D81+D104+D113+D122+D139+D144+D154+D163+D172+D178+D180+D189+D201+D216+D230+D241+D254+D260+D273+D291+D301+D309+D320+D331+D340+D345+D348+D355+D371</f>
        <v>136220000</v>
      </c>
      <c r="E5" s="15">
        <f>E6+E18+E30+E38+E55+E69+E81+E104+E113+E122+E139+E144+E154+E163+E172+E178+E180+E189+E201+E216+E230+E241+E254+E260+E273+E291+E301+E309+E320+E331+E340+E345+E348+E355+E371</f>
        <v>150242720</v>
      </c>
      <c r="F5" s="15">
        <f>F6+F18+F30+F38+F55+F69+F81+F104+F113+F122+F139+F144+F154+F163+F172+F178+F180+F189+F201+F216+F230+F241+F254+F260+F273+F291+F301+F309+F320+F331+F340+F345+F348+F355+F371</f>
        <v>12688013</v>
      </c>
      <c r="G5" s="15">
        <f>G6+G18+G30+G38+G55+G69+G81+G104+G113+G122+G139+G144+G154+G163+G172+G178+G180+G189+G201+G216+G230+G241+G254+G260+G273+G291+G301+G309+G320+G331+G340+G345+G348+G355+G371</f>
        <v>5000000</v>
      </c>
    </row>
    <row r="6" spans="1:7" s="18" customFormat="1" ht="15">
      <c r="A6" s="12"/>
      <c r="B6" s="37" t="s">
        <v>39</v>
      </c>
      <c r="C6" s="38">
        <f t="shared" si="0"/>
        <v>8474400</v>
      </c>
      <c r="D6" s="38">
        <f>D7+D11+D14+D16+D17</f>
        <v>7845700</v>
      </c>
      <c r="E6" s="38">
        <f>E7+E11+E14+E16+E17</f>
        <v>328700</v>
      </c>
      <c r="F6" s="38">
        <f>F7+F11+F14+F16+F17</f>
        <v>0</v>
      </c>
      <c r="G6" s="38">
        <f>G7+G11+G14+G16+G17</f>
        <v>300000</v>
      </c>
    </row>
    <row r="7" spans="1:7" s="18" customFormat="1" ht="15" hidden="1">
      <c r="A7" s="16"/>
      <c r="B7" s="19" t="s">
        <v>160</v>
      </c>
      <c r="C7" s="8">
        <f t="shared" si="0"/>
        <v>1026400</v>
      </c>
      <c r="D7" s="8">
        <f>SUM(D8:D10)</f>
        <v>697700</v>
      </c>
      <c r="E7" s="8">
        <f>SUM(E8:E10)</f>
        <v>328700</v>
      </c>
      <c r="F7" s="8">
        <f>SUM(F8:F10)</f>
        <v>0</v>
      </c>
      <c r="G7" s="8">
        <f>SUM(G8:G10)</f>
        <v>0</v>
      </c>
    </row>
    <row r="8" spans="1:7" s="18" customFormat="1" ht="30">
      <c r="A8" s="12"/>
      <c r="B8" s="1" t="s">
        <v>3</v>
      </c>
      <c r="C8" s="20">
        <f t="shared" si="0"/>
        <v>419000</v>
      </c>
      <c r="D8" s="20">
        <v>257300</v>
      </c>
      <c r="E8" s="21">
        <v>161700</v>
      </c>
      <c r="F8" s="12"/>
      <c r="G8" s="12"/>
    </row>
    <row r="9" spans="1:7" s="18" customFormat="1" ht="30">
      <c r="A9" s="12"/>
      <c r="B9" s="1" t="s">
        <v>4</v>
      </c>
      <c r="C9" s="20">
        <f t="shared" si="0"/>
        <v>426900</v>
      </c>
      <c r="D9" s="20">
        <v>259900</v>
      </c>
      <c r="E9" s="21">
        <v>167000</v>
      </c>
      <c r="F9" s="12"/>
      <c r="G9" s="12"/>
    </row>
    <row r="10" spans="1:7" s="18" customFormat="1" ht="30">
      <c r="A10" s="12"/>
      <c r="B10" s="4" t="s">
        <v>92</v>
      </c>
      <c r="C10" s="20">
        <f t="shared" si="0"/>
        <v>180500</v>
      </c>
      <c r="D10" s="21">
        <v>180500</v>
      </c>
      <c r="E10" s="21"/>
      <c r="F10" s="12"/>
      <c r="G10" s="12"/>
    </row>
    <row r="11" spans="1:7" s="18" customFormat="1" ht="15" hidden="1">
      <c r="A11" s="16"/>
      <c r="B11" s="19" t="s">
        <v>143</v>
      </c>
      <c r="C11" s="8">
        <f aca="true" t="shared" si="1" ref="C11:C17">SUM(D11:G11)</f>
        <v>300000</v>
      </c>
      <c r="D11" s="8">
        <f>SUM(D12:D13)</f>
        <v>0</v>
      </c>
      <c r="E11" s="8">
        <f>SUM(E12:E13)</f>
        <v>0</v>
      </c>
      <c r="F11" s="8">
        <f>SUM(F12:F13)</f>
        <v>0</v>
      </c>
      <c r="G11" s="8">
        <f>SUM(G12:G13)</f>
        <v>300000</v>
      </c>
    </row>
    <row r="12" spans="1:7" s="18" customFormat="1" ht="15">
      <c r="A12" s="12"/>
      <c r="B12" s="3" t="s">
        <v>95</v>
      </c>
      <c r="C12" s="20">
        <f t="shared" si="1"/>
        <v>150000</v>
      </c>
      <c r="D12" s="12"/>
      <c r="E12" s="21"/>
      <c r="F12" s="12"/>
      <c r="G12" s="21">
        <v>150000</v>
      </c>
    </row>
    <row r="13" spans="1:7" s="18" customFormat="1" ht="15">
      <c r="A13" s="12"/>
      <c r="B13" s="3" t="s">
        <v>96</v>
      </c>
      <c r="C13" s="20">
        <f t="shared" si="1"/>
        <v>150000</v>
      </c>
      <c r="D13" s="12"/>
      <c r="E13" s="21"/>
      <c r="F13" s="12"/>
      <c r="G13" s="21">
        <v>150000</v>
      </c>
    </row>
    <row r="14" spans="1:7" s="18" customFormat="1" ht="16.5" customHeight="1" hidden="1">
      <c r="A14" s="12"/>
      <c r="B14" s="19" t="s">
        <v>161</v>
      </c>
      <c r="C14" s="8">
        <f t="shared" si="1"/>
        <v>1000000</v>
      </c>
      <c r="D14" s="22">
        <f>SUM(D15)</f>
        <v>1000000</v>
      </c>
      <c r="E14" s="22">
        <f>SUM(E15)</f>
        <v>0</v>
      </c>
      <c r="F14" s="22">
        <f>SUM(F15)</f>
        <v>0</v>
      </c>
      <c r="G14" s="22">
        <f>SUM(G15)</f>
        <v>0</v>
      </c>
    </row>
    <row r="15" spans="1:7" s="18" customFormat="1" ht="45">
      <c r="A15" s="12"/>
      <c r="B15" s="3" t="s">
        <v>158</v>
      </c>
      <c r="C15" s="20">
        <f t="shared" si="1"/>
        <v>1000000</v>
      </c>
      <c r="D15" s="12">
        <v>1000000</v>
      </c>
      <c r="E15" s="21"/>
      <c r="F15" s="12"/>
      <c r="G15" s="21"/>
    </row>
    <row r="16" spans="1:7" s="18" customFormat="1" ht="15">
      <c r="A16" s="12"/>
      <c r="B16" s="36" t="s">
        <v>162</v>
      </c>
      <c r="C16" s="20">
        <f t="shared" si="1"/>
        <v>148000</v>
      </c>
      <c r="D16" s="12">
        <v>148000</v>
      </c>
      <c r="E16" s="23"/>
      <c r="F16" s="22"/>
      <c r="G16" s="23"/>
    </row>
    <row r="17" spans="1:7" ht="30">
      <c r="A17" s="24"/>
      <c r="B17" s="36" t="s">
        <v>187</v>
      </c>
      <c r="C17" s="20">
        <f t="shared" si="1"/>
        <v>6000000</v>
      </c>
      <c r="D17" s="12">
        <v>6000000</v>
      </c>
      <c r="E17" s="25"/>
      <c r="F17" s="25"/>
      <c r="G17" s="25"/>
    </row>
    <row r="18" spans="1:7" s="18" customFormat="1" ht="14.25">
      <c r="A18" s="16"/>
      <c r="B18" s="37" t="s">
        <v>40</v>
      </c>
      <c r="C18" s="38">
        <f aca="true" t="shared" si="2" ref="C18:C28">SUM(D18:G18)</f>
        <v>2155700</v>
      </c>
      <c r="D18" s="38">
        <f>D19+D26+D29</f>
        <v>241100</v>
      </c>
      <c r="E18" s="38">
        <f>E19+E26+E29</f>
        <v>1834600</v>
      </c>
      <c r="F18" s="38">
        <f>F19+F26+F29</f>
        <v>0</v>
      </c>
      <c r="G18" s="38">
        <f>G19+G26+G29</f>
        <v>80000</v>
      </c>
    </row>
    <row r="19" spans="1:7" s="18" customFormat="1" ht="15" hidden="1">
      <c r="A19" s="16"/>
      <c r="B19" s="19" t="s">
        <v>160</v>
      </c>
      <c r="C19" s="8">
        <f t="shared" si="2"/>
        <v>1550480</v>
      </c>
      <c r="D19" s="17">
        <f>SUM(D20:D25)</f>
        <v>241100</v>
      </c>
      <c r="E19" s="17">
        <f>SUM(E20:E25)</f>
        <v>1309380</v>
      </c>
      <c r="F19" s="17">
        <f>SUM(F20:F25)</f>
        <v>0</v>
      </c>
      <c r="G19" s="17">
        <f>SUM(G20:G25)</f>
        <v>0</v>
      </c>
    </row>
    <row r="20" spans="1:7" s="18" customFormat="1" ht="30">
      <c r="A20" s="12"/>
      <c r="B20" s="1" t="s">
        <v>5</v>
      </c>
      <c r="C20" s="20">
        <f t="shared" si="2"/>
        <v>115100</v>
      </c>
      <c r="D20" s="20">
        <v>71100</v>
      </c>
      <c r="E20" s="21">
        <v>44000</v>
      </c>
      <c r="F20" s="26"/>
      <c r="G20" s="12"/>
    </row>
    <row r="21" spans="1:7" s="18" customFormat="1" ht="45">
      <c r="A21" s="12"/>
      <c r="B21" s="1" t="s">
        <v>217</v>
      </c>
      <c r="C21" s="20">
        <f t="shared" si="2"/>
        <v>425000</v>
      </c>
      <c r="D21" s="20"/>
      <c r="E21" s="21">
        <v>425000</v>
      </c>
      <c r="F21" s="26"/>
      <c r="G21" s="12"/>
    </row>
    <row r="22" spans="1:7" s="18" customFormat="1" ht="15">
      <c r="A22" s="12"/>
      <c r="B22" s="1" t="s">
        <v>218</v>
      </c>
      <c r="C22" s="20">
        <f>SUM(D22:G22)</f>
        <v>180000</v>
      </c>
      <c r="D22" s="20"/>
      <c r="E22" s="21">
        <v>180000</v>
      </c>
      <c r="F22" s="26"/>
      <c r="G22" s="12"/>
    </row>
    <row r="23" spans="1:7" s="18" customFormat="1" ht="15">
      <c r="A23" s="12"/>
      <c r="B23" s="1" t="s">
        <v>219</v>
      </c>
      <c r="C23" s="20">
        <f>SUM(D23:G23)</f>
        <v>208000</v>
      </c>
      <c r="D23" s="20"/>
      <c r="E23" s="21">
        <v>208000</v>
      </c>
      <c r="F23" s="26"/>
      <c r="G23" s="12"/>
    </row>
    <row r="24" spans="1:7" s="18" customFormat="1" ht="15">
      <c r="A24" s="12"/>
      <c r="B24" s="1" t="s">
        <v>220</v>
      </c>
      <c r="C24" s="20">
        <f>SUM(D24:G24)</f>
        <v>250380</v>
      </c>
      <c r="D24" s="20"/>
      <c r="E24" s="21">
        <v>250380</v>
      </c>
      <c r="F24" s="26"/>
      <c r="G24" s="12"/>
    </row>
    <row r="25" spans="1:7" s="18" customFormat="1" ht="30">
      <c r="A25" s="12"/>
      <c r="B25" s="1" t="s">
        <v>6</v>
      </c>
      <c r="C25" s="20">
        <f t="shared" si="2"/>
        <v>372000</v>
      </c>
      <c r="D25" s="20">
        <v>170000</v>
      </c>
      <c r="E25" s="21">
        <v>202000</v>
      </c>
      <c r="F25" s="26"/>
      <c r="G25" s="12"/>
    </row>
    <row r="26" spans="1:7" s="18" customFormat="1" ht="15" hidden="1">
      <c r="A26" s="16"/>
      <c r="B26" s="19" t="s">
        <v>143</v>
      </c>
      <c r="C26" s="8">
        <f t="shared" si="2"/>
        <v>425220</v>
      </c>
      <c r="D26" s="8">
        <f>SUM(D27:D28)</f>
        <v>0</v>
      </c>
      <c r="E26" s="8">
        <f>SUM(E27:E28)</f>
        <v>345220</v>
      </c>
      <c r="F26" s="8">
        <f>SUM(F27:F28)</f>
        <v>0</v>
      </c>
      <c r="G26" s="8">
        <f>SUM(G27:G28)</f>
        <v>80000</v>
      </c>
    </row>
    <row r="27" spans="1:7" s="18" customFormat="1" ht="15">
      <c r="A27" s="12"/>
      <c r="B27" s="4" t="s">
        <v>97</v>
      </c>
      <c r="C27" s="20">
        <f t="shared" si="2"/>
        <v>80000</v>
      </c>
      <c r="D27" s="20"/>
      <c r="E27" s="21"/>
      <c r="F27" s="26"/>
      <c r="G27" s="21">
        <v>80000</v>
      </c>
    </row>
    <row r="28" spans="1:7" s="18" customFormat="1" ht="45">
      <c r="A28" s="12"/>
      <c r="B28" s="4" t="s">
        <v>98</v>
      </c>
      <c r="C28" s="20">
        <f t="shared" si="2"/>
        <v>345220</v>
      </c>
      <c r="D28" s="20"/>
      <c r="E28" s="21">
        <v>345220</v>
      </c>
      <c r="F28" s="26"/>
      <c r="G28" s="12"/>
    </row>
    <row r="29" spans="1:7" ht="15">
      <c r="A29" s="24"/>
      <c r="B29" s="36" t="s">
        <v>202</v>
      </c>
      <c r="C29" s="20">
        <f>SUM(D29:G29)</f>
        <v>180000</v>
      </c>
      <c r="D29" s="12"/>
      <c r="E29" s="20">
        <v>180000</v>
      </c>
      <c r="F29" s="25"/>
      <c r="G29" s="25"/>
    </row>
    <row r="30" spans="1:7" s="18" customFormat="1" ht="14.25">
      <c r="A30" s="16"/>
      <c r="B30" s="37" t="s">
        <v>41</v>
      </c>
      <c r="C30" s="38">
        <f aca="true" t="shared" si="3" ref="C30:C37">SUM(D30:G30)</f>
        <v>3355250</v>
      </c>
      <c r="D30" s="38">
        <f>D31+D33+D37</f>
        <v>1965150</v>
      </c>
      <c r="E30" s="38">
        <f>E31+E33+E37</f>
        <v>753100</v>
      </c>
      <c r="F30" s="38">
        <f>F31+F33+F37</f>
        <v>637000</v>
      </c>
      <c r="G30" s="38">
        <f>G31+G33+G37</f>
        <v>0</v>
      </c>
    </row>
    <row r="31" spans="1:7" s="18" customFormat="1" ht="15" hidden="1">
      <c r="A31" s="16"/>
      <c r="B31" s="19" t="s">
        <v>160</v>
      </c>
      <c r="C31" s="8">
        <f t="shared" si="3"/>
        <v>2069300</v>
      </c>
      <c r="D31" s="8">
        <f>SUM(D32)</f>
        <v>966200</v>
      </c>
      <c r="E31" s="8">
        <f>SUM(E32)</f>
        <v>466100</v>
      </c>
      <c r="F31" s="8">
        <f>SUM(F32)</f>
        <v>637000</v>
      </c>
      <c r="G31" s="27"/>
    </row>
    <row r="32" spans="1:7" s="18" customFormat="1" ht="30">
      <c r="A32" s="12"/>
      <c r="B32" s="4" t="s">
        <v>144</v>
      </c>
      <c r="C32" s="20">
        <f t="shared" si="3"/>
        <v>2069300</v>
      </c>
      <c r="D32" s="20">
        <v>966200</v>
      </c>
      <c r="E32" s="21">
        <v>466100</v>
      </c>
      <c r="F32" s="21">
        <v>637000</v>
      </c>
      <c r="G32" s="12"/>
    </row>
    <row r="33" spans="1:7" s="18" customFormat="1" ht="15" hidden="1">
      <c r="A33" s="16"/>
      <c r="B33" s="19" t="s">
        <v>143</v>
      </c>
      <c r="C33" s="8">
        <f t="shared" si="3"/>
        <v>1228950</v>
      </c>
      <c r="D33" s="8">
        <f>SUM(D34:D36)</f>
        <v>998950</v>
      </c>
      <c r="E33" s="8">
        <f>SUM(E34:E36)</f>
        <v>230000</v>
      </c>
      <c r="F33" s="8">
        <f>SUM(F34:F36)</f>
        <v>0</v>
      </c>
      <c r="G33" s="8">
        <f>SUM(G34:G36)</f>
        <v>0</v>
      </c>
    </row>
    <row r="34" spans="1:7" s="18" customFormat="1" ht="30">
      <c r="A34" s="12"/>
      <c r="B34" s="4" t="s">
        <v>196</v>
      </c>
      <c r="C34" s="20">
        <f t="shared" si="3"/>
        <v>998950</v>
      </c>
      <c r="D34" s="20">
        <v>998950</v>
      </c>
      <c r="E34" s="28"/>
      <c r="F34" s="21"/>
      <c r="G34" s="12"/>
    </row>
    <row r="35" spans="1:7" s="18" customFormat="1" ht="30">
      <c r="A35" s="12"/>
      <c r="B35" s="4" t="s">
        <v>100</v>
      </c>
      <c r="C35" s="20">
        <f t="shared" si="3"/>
        <v>140000</v>
      </c>
      <c r="D35" s="29"/>
      <c r="E35" s="21">
        <v>140000</v>
      </c>
      <c r="F35" s="21"/>
      <c r="G35" s="12"/>
    </row>
    <row r="36" spans="1:7" s="18" customFormat="1" ht="15">
      <c r="A36" s="12"/>
      <c r="B36" s="4" t="s">
        <v>99</v>
      </c>
      <c r="C36" s="20">
        <f t="shared" si="3"/>
        <v>90000</v>
      </c>
      <c r="D36" s="28"/>
      <c r="E36" s="21">
        <v>90000</v>
      </c>
      <c r="F36" s="21"/>
      <c r="G36" s="12"/>
    </row>
    <row r="37" spans="1:7" ht="15">
      <c r="A37" s="24"/>
      <c r="B37" s="4" t="s">
        <v>202</v>
      </c>
      <c r="C37" s="20">
        <f t="shared" si="3"/>
        <v>57000</v>
      </c>
      <c r="D37" s="12"/>
      <c r="E37" s="20">
        <v>57000</v>
      </c>
      <c r="F37" s="25"/>
      <c r="G37" s="25"/>
    </row>
    <row r="38" spans="1:7" s="18" customFormat="1" ht="14.25">
      <c r="A38" s="16"/>
      <c r="B38" s="37" t="s">
        <v>42</v>
      </c>
      <c r="C38" s="38">
        <f aca="true" t="shared" si="4" ref="C38:C44">SUM(D38:G38)</f>
        <v>8760400</v>
      </c>
      <c r="D38" s="38">
        <f>D39+D44+D53</f>
        <v>2791200</v>
      </c>
      <c r="E38" s="38">
        <f>E39+E44+E53</f>
        <v>3781200</v>
      </c>
      <c r="F38" s="38">
        <f>F39+F44+F53</f>
        <v>1920000</v>
      </c>
      <c r="G38" s="38">
        <f>G39+G44+G53</f>
        <v>268000</v>
      </c>
    </row>
    <row r="39" spans="1:7" s="18" customFormat="1" ht="15" hidden="1">
      <c r="A39" s="16"/>
      <c r="B39" s="19" t="s">
        <v>160</v>
      </c>
      <c r="C39" s="8">
        <f t="shared" si="4"/>
        <v>6202400</v>
      </c>
      <c r="D39" s="8">
        <f>SUM(D40:D43)</f>
        <v>2671200</v>
      </c>
      <c r="E39" s="8">
        <f>SUM(E40:E43)</f>
        <v>1611200</v>
      </c>
      <c r="F39" s="8">
        <f>SUM(F40:F43)</f>
        <v>1920000</v>
      </c>
      <c r="G39" s="8">
        <f>SUM(G40:G43)</f>
        <v>0</v>
      </c>
    </row>
    <row r="40" spans="1:7" s="18" customFormat="1" ht="30">
      <c r="A40" s="12"/>
      <c r="B40" s="1" t="s">
        <v>186</v>
      </c>
      <c r="C40" s="20">
        <f t="shared" si="4"/>
        <v>5491200</v>
      </c>
      <c r="D40" s="20">
        <v>2610000</v>
      </c>
      <c r="E40" s="21">
        <v>1111200</v>
      </c>
      <c r="F40" s="21">
        <v>1770000</v>
      </c>
      <c r="G40" s="12"/>
    </row>
    <row r="41" spans="1:7" s="18" customFormat="1" ht="30">
      <c r="A41" s="12"/>
      <c r="B41" s="4" t="s">
        <v>145</v>
      </c>
      <c r="C41" s="20">
        <f t="shared" si="4"/>
        <v>500000</v>
      </c>
      <c r="D41" s="11"/>
      <c r="E41" s="21">
        <v>500000</v>
      </c>
      <c r="F41" s="12"/>
      <c r="G41" s="12"/>
    </row>
    <row r="42" spans="1:7" s="18" customFormat="1" ht="15">
      <c r="A42" s="12"/>
      <c r="B42" s="4" t="s">
        <v>72</v>
      </c>
      <c r="C42" s="20">
        <f t="shared" si="4"/>
        <v>150000</v>
      </c>
      <c r="D42" s="11"/>
      <c r="E42" s="21"/>
      <c r="F42" s="21">
        <v>150000</v>
      </c>
      <c r="G42" s="12"/>
    </row>
    <row r="43" spans="1:7" s="18" customFormat="1" ht="30">
      <c r="A43" s="12"/>
      <c r="B43" s="4" t="s">
        <v>93</v>
      </c>
      <c r="C43" s="20">
        <f t="shared" si="4"/>
        <v>61200</v>
      </c>
      <c r="D43" s="21">
        <v>61200</v>
      </c>
      <c r="E43" s="21"/>
      <c r="F43" s="21"/>
      <c r="G43" s="12"/>
    </row>
    <row r="44" spans="1:7" s="18" customFormat="1" ht="15" hidden="1">
      <c r="A44" s="16"/>
      <c r="B44" s="19" t="s">
        <v>143</v>
      </c>
      <c r="C44" s="8">
        <f t="shared" si="4"/>
        <v>1858000</v>
      </c>
      <c r="D44" s="8">
        <f>SUM(D45:D52)</f>
        <v>120000</v>
      </c>
      <c r="E44" s="8">
        <f>SUM(E45:E52)</f>
        <v>1470000</v>
      </c>
      <c r="F44" s="8">
        <f>SUM(F45:F52)</f>
        <v>0</v>
      </c>
      <c r="G44" s="8">
        <f>SUM(G45:G52)</f>
        <v>268000</v>
      </c>
    </row>
    <row r="45" spans="1:7" s="18" customFormat="1" ht="30">
      <c r="A45" s="12"/>
      <c r="B45" s="4" t="s">
        <v>197</v>
      </c>
      <c r="C45" s="20">
        <f aca="true" t="shared" si="5" ref="C45:C53">SUM(D45:G45)</f>
        <v>120000</v>
      </c>
      <c r="D45" s="20">
        <v>120000</v>
      </c>
      <c r="E45" s="21"/>
      <c r="F45" s="21"/>
      <c r="G45" s="12"/>
    </row>
    <row r="46" spans="1:7" s="18" customFormat="1" ht="15">
      <c r="A46" s="12"/>
      <c r="B46" s="4" t="s">
        <v>101</v>
      </c>
      <c r="C46" s="20">
        <f t="shared" si="5"/>
        <v>200000</v>
      </c>
      <c r="D46" s="28"/>
      <c r="E46" s="21">
        <v>200000</v>
      </c>
      <c r="F46" s="21"/>
      <c r="G46" s="12"/>
    </row>
    <row r="47" spans="1:7" s="18" customFormat="1" ht="15">
      <c r="A47" s="12"/>
      <c r="B47" s="4" t="s">
        <v>102</v>
      </c>
      <c r="C47" s="20">
        <f t="shared" si="5"/>
        <v>128000</v>
      </c>
      <c r="D47" s="28"/>
      <c r="E47" s="21"/>
      <c r="F47" s="21"/>
      <c r="G47" s="21">
        <v>128000</v>
      </c>
    </row>
    <row r="48" spans="1:7" s="18" customFormat="1" ht="15">
      <c r="A48" s="12"/>
      <c r="B48" s="4" t="s">
        <v>103</v>
      </c>
      <c r="C48" s="20">
        <f t="shared" si="5"/>
        <v>140000</v>
      </c>
      <c r="D48" s="28"/>
      <c r="E48" s="21"/>
      <c r="F48" s="21"/>
      <c r="G48" s="21">
        <v>140000</v>
      </c>
    </row>
    <row r="49" spans="1:7" s="18" customFormat="1" ht="15">
      <c r="A49" s="12"/>
      <c r="B49" s="4" t="s">
        <v>104</v>
      </c>
      <c r="C49" s="20">
        <f t="shared" si="5"/>
        <v>310000</v>
      </c>
      <c r="D49" s="28"/>
      <c r="E49" s="21">
        <v>310000</v>
      </c>
      <c r="F49" s="21"/>
      <c r="G49" s="12"/>
    </row>
    <row r="50" spans="1:7" s="18" customFormat="1" ht="30">
      <c r="A50" s="12"/>
      <c r="B50" s="4" t="s">
        <v>105</v>
      </c>
      <c r="C50" s="20">
        <f t="shared" si="5"/>
        <v>650000</v>
      </c>
      <c r="D50" s="28"/>
      <c r="E50" s="21">
        <v>650000</v>
      </c>
      <c r="F50" s="21"/>
      <c r="G50" s="12"/>
    </row>
    <row r="51" spans="1:7" s="18" customFormat="1" ht="15">
      <c r="A51" s="12"/>
      <c r="B51" s="4" t="s">
        <v>106</v>
      </c>
      <c r="C51" s="20">
        <f t="shared" si="5"/>
        <v>110000</v>
      </c>
      <c r="D51" s="28"/>
      <c r="E51" s="21">
        <v>110000</v>
      </c>
      <c r="F51" s="21"/>
      <c r="G51" s="12"/>
    </row>
    <row r="52" spans="1:7" s="18" customFormat="1" ht="15">
      <c r="A52" s="12"/>
      <c r="B52" s="4" t="s">
        <v>107</v>
      </c>
      <c r="C52" s="20">
        <f t="shared" si="5"/>
        <v>200000</v>
      </c>
      <c r="D52" s="11"/>
      <c r="E52" s="21">
        <v>200000</v>
      </c>
      <c r="F52" s="21"/>
      <c r="G52" s="12"/>
    </row>
    <row r="53" spans="1:7" s="18" customFormat="1" ht="15" hidden="1">
      <c r="A53" s="12"/>
      <c r="B53" s="19" t="s">
        <v>176</v>
      </c>
      <c r="C53" s="8">
        <f t="shared" si="5"/>
        <v>700000</v>
      </c>
      <c r="D53" s="22">
        <f>SUM(D54)</f>
        <v>0</v>
      </c>
      <c r="E53" s="22">
        <f>SUM(E54)</f>
        <v>700000</v>
      </c>
      <c r="F53" s="22">
        <f>SUM(F54)</f>
        <v>0</v>
      </c>
      <c r="G53" s="22">
        <f>SUM(G54)</f>
        <v>0</v>
      </c>
    </row>
    <row r="54" spans="1:7" s="18" customFormat="1" ht="30">
      <c r="A54" s="12"/>
      <c r="B54" s="3" t="s">
        <v>177</v>
      </c>
      <c r="C54" s="20">
        <f>SUM(D54:G54)</f>
        <v>700000</v>
      </c>
      <c r="D54" s="12"/>
      <c r="E54" s="21">
        <v>700000</v>
      </c>
      <c r="F54" s="12"/>
      <c r="G54" s="21"/>
    </row>
    <row r="55" spans="1:7" s="18" customFormat="1" ht="14.25">
      <c r="A55" s="16"/>
      <c r="B55" s="37" t="s">
        <v>43</v>
      </c>
      <c r="C55" s="38">
        <f>SUM(D55:G55)</f>
        <v>2664200</v>
      </c>
      <c r="D55" s="38">
        <f>D56+D61+D66+D68</f>
        <v>345400</v>
      </c>
      <c r="E55" s="38">
        <f>E56+E61+E66+E68</f>
        <v>1418800</v>
      </c>
      <c r="F55" s="38">
        <f>F56+F61+F66+F68</f>
        <v>0</v>
      </c>
      <c r="G55" s="38">
        <f>G56+G61+G66+G68</f>
        <v>900000</v>
      </c>
    </row>
    <row r="56" spans="1:7" s="18" customFormat="1" ht="15" hidden="1">
      <c r="A56" s="16"/>
      <c r="B56" s="19" t="s">
        <v>160</v>
      </c>
      <c r="C56" s="8">
        <f aca="true" t="shared" si="6" ref="C56:C66">SUM(D56:G56)</f>
        <v>1004200</v>
      </c>
      <c r="D56" s="8">
        <f>SUM(D57:D60)</f>
        <v>345400</v>
      </c>
      <c r="E56" s="8">
        <f>SUM(E57:E60)</f>
        <v>658800</v>
      </c>
      <c r="F56" s="8">
        <f>SUM(F57:F60)</f>
        <v>0</v>
      </c>
      <c r="G56" s="8">
        <f>SUM(G57:G60)</f>
        <v>0</v>
      </c>
    </row>
    <row r="57" spans="1:7" s="18" customFormat="1" ht="30">
      <c r="A57" s="12"/>
      <c r="B57" s="4" t="s">
        <v>76</v>
      </c>
      <c r="C57" s="20">
        <f t="shared" si="6"/>
        <v>157100</v>
      </c>
      <c r="D57" s="20">
        <v>122700</v>
      </c>
      <c r="E57" s="20">
        <v>34400</v>
      </c>
      <c r="F57" s="12"/>
      <c r="G57" s="12"/>
    </row>
    <row r="58" spans="1:7" s="18" customFormat="1" ht="15">
      <c r="A58" s="12"/>
      <c r="B58" s="1" t="s">
        <v>7</v>
      </c>
      <c r="C58" s="20">
        <f t="shared" si="6"/>
        <v>470000</v>
      </c>
      <c r="D58" s="20"/>
      <c r="E58" s="20">
        <v>470000</v>
      </c>
      <c r="F58" s="12"/>
      <c r="G58" s="12"/>
    </row>
    <row r="59" spans="1:7" s="18" customFormat="1" ht="30">
      <c r="A59" s="12"/>
      <c r="B59" s="4" t="s">
        <v>204</v>
      </c>
      <c r="C59" s="20">
        <f t="shared" si="6"/>
        <v>272000</v>
      </c>
      <c r="D59" s="20">
        <v>181600</v>
      </c>
      <c r="E59" s="20">
        <v>90400</v>
      </c>
      <c r="F59" s="12"/>
      <c r="G59" s="12"/>
    </row>
    <row r="60" spans="1:7" s="18" customFormat="1" ht="30">
      <c r="A60" s="12"/>
      <c r="B60" s="4" t="s">
        <v>205</v>
      </c>
      <c r="C60" s="20">
        <f t="shared" si="6"/>
        <v>105100</v>
      </c>
      <c r="D60" s="20">
        <v>41100</v>
      </c>
      <c r="E60" s="20">
        <v>64000</v>
      </c>
      <c r="F60" s="12"/>
      <c r="G60" s="12"/>
    </row>
    <row r="61" spans="1:7" s="18" customFormat="1" ht="15" hidden="1">
      <c r="A61" s="16"/>
      <c r="B61" s="19" t="s">
        <v>143</v>
      </c>
      <c r="C61" s="8">
        <f t="shared" si="6"/>
        <v>900000</v>
      </c>
      <c r="D61" s="8">
        <f>SUM(D62:D65)</f>
        <v>0</v>
      </c>
      <c r="E61" s="8">
        <f>SUM(E62:E65)</f>
        <v>0</v>
      </c>
      <c r="F61" s="8">
        <f>SUM(F62:F65)</f>
        <v>0</v>
      </c>
      <c r="G61" s="8">
        <f>SUM(G62:G65)</f>
        <v>900000</v>
      </c>
    </row>
    <row r="62" spans="1:7" s="18" customFormat="1" ht="30">
      <c r="A62" s="12"/>
      <c r="B62" s="4" t="s">
        <v>108</v>
      </c>
      <c r="C62" s="20">
        <f t="shared" si="6"/>
        <v>200000</v>
      </c>
      <c r="D62" s="28"/>
      <c r="E62" s="8"/>
      <c r="F62" s="12"/>
      <c r="G62" s="21">
        <v>200000</v>
      </c>
    </row>
    <row r="63" spans="1:7" s="18" customFormat="1" ht="15">
      <c r="A63" s="12"/>
      <c r="B63" s="4" t="s">
        <v>233</v>
      </c>
      <c r="C63" s="20">
        <f t="shared" si="6"/>
        <v>240000</v>
      </c>
      <c r="D63" s="28"/>
      <c r="E63" s="8"/>
      <c r="F63" s="12"/>
      <c r="G63" s="21">
        <v>240000</v>
      </c>
    </row>
    <row r="64" spans="1:7" s="18" customFormat="1" ht="15">
      <c r="A64" s="12"/>
      <c r="B64" s="4" t="s">
        <v>109</v>
      </c>
      <c r="C64" s="20">
        <f t="shared" si="6"/>
        <v>220000</v>
      </c>
      <c r="D64" s="28"/>
      <c r="E64" s="8"/>
      <c r="F64" s="12"/>
      <c r="G64" s="21">
        <v>220000</v>
      </c>
    </row>
    <row r="65" spans="1:7" s="18" customFormat="1" ht="15">
      <c r="A65" s="12"/>
      <c r="B65" s="4" t="s">
        <v>110</v>
      </c>
      <c r="C65" s="20">
        <f t="shared" si="6"/>
        <v>240000</v>
      </c>
      <c r="D65" s="11"/>
      <c r="E65" s="8"/>
      <c r="F65" s="12"/>
      <c r="G65" s="21">
        <v>240000</v>
      </c>
    </row>
    <row r="66" spans="1:7" s="18" customFormat="1" ht="15" hidden="1">
      <c r="A66" s="12"/>
      <c r="B66" s="19" t="s">
        <v>176</v>
      </c>
      <c r="C66" s="8">
        <f t="shared" si="6"/>
        <v>300000</v>
      </c>
      <c r="D66" s="22">
        <f>SUM(D67)</f>
        <v>0</v>
      </c>
      <c r="E66" s="22">
        <f>SUM(E67)</f>
        <v>300000</v>
      </c>
      <c r="F66" s="22">
        <f>SUM(F67)</f>
        <v>0</v>
      </c>
      <c r="G66" s="22">
        <f>SUM(G67)</f>
        <v>0</v>
      </c>
    </row>
    <row r="67" spans="1:7" s="18" customFormat="1" ht="30">
      <c r="A67" s="12"/>
      <c r="B67" s="3" t="s">
        <v>195</v>
      </c>
      <c r="C67" s="20">
        <f>SUM(D67:G67)</f>
        <v>300000</v>
      </c>
      <c r="D67" s="12"/>
      <c r="E67" s="21">
        <v>300000</v>
      </c>
      <c r="F67" s="12"/>
      <c r="G67" s="21"/>
    </row>
    <row r="68" spans="1:7" ht="15">
      <c r="A68" s="24"/>
      <c r="B68" s="3" t="s">
        <v>202</v>
      </c>
      <c r="C68" s="20">
        <f>SUM(D68:G68)</f>
        <v>460000</v>
      </c>
      <c r="D68" s="12"/>
      <c r="E68" s="20">
        <v>460000</v>
      </c>
      <c r="F68" s="25"/>
      <c r="G68" s="25"/>
    </row>
    <row r="69" spans="1:7" s="18" customFormat="1" ht="15">
      <c r="A69" s="12"/>
      <c r="B69" s="37" t="s">
        <v>44</v>
      </c>
      <c r="C69" s="38">
        <f aca="true" t="shared" si="7" ref="C69:C80">SUM(D69:G69)</f>
        <v>4241000</v>
      </c>
      <c r="D69" s="38">
        <f>D70+D73+D77+D79+D80</f>
        <v>2615500</v>
      </c>
      <c r="E69" s="38">
        <f>E70+E73+E77+E79+E80</f>
        <v>1361500</v>
      </c>
      <c r="F69" s="38">
        <f>F70+F73+F77+F79+F80</f>
        <v>264000</v>
      </c>
      <c r="G69" s="38">
        <f>G70+G73+G77+G79+G80</f>
        <v>0</v>
      </c>
    </row>
    <row r="70" spans="1:7" s="18" customFormat="1" ht="15" hidden="1">
      <c r="A70" s="16"/>
      <c r="B70" s="19" t="s">
        <v>160</v>
      </c>
      <c r="C70" s="8">
        <f t="shared" si="7"/>
        <v>401000</v>
      </c>
      <c r="D70" s="8">
        <f>SUM(D71:D72)</f>
        <v>85500</v>
      </c>
      <c r="E70" s="8">
        <f>SUM(E71:E72)</f>
        <v>51500</v>
      </c>
      <c r="F70" s="8">
        <f>SUM(F71:F72)</f>
        <v>264000</v>
      </c>
      <c r="G70" s="8">
        <f>SUM(G71:G72)</f>
        <v>0</v>
      </c>
    </row>
    <row r="71" spans="1:7" s="18" customFormat="1" ht="30">
      <c r="A71" s="12"/>
      <c r="B71" s="1" t="s">
        <v>77</v>
      </c>
      <c r="C71" s="20">
        <f t="shared" si="7"/>
        <v>137000</v>
      </c>
      <c r="D71" s="20">
        <v>85500</v>
      </c>
      <c r="E71" s="20">
        <v>51500</v>
      </c>
      <c r="F71" s="12"/>
      <c r="G71" s="12"/>
    </row>
    <row r="72" spans="1:7" s="18" customFormat="1" ht="15">
      <c r="A72" s="12"/>
      <c r="B72" s="4" t="s">
        <v>234</v>
      </c>
      <c r="C72" s="20">
        <f t="shared" si="7"/>
        <v>264000</v>
      </c>
      <c r="D72" s="11"/>
      <c r="E72" s="8"/>
      <c r="F72" s="21">
        <v>264000</v>
      </c>
      <c r="G72" s="12"/>
    </row>
    <row r="73" spans="1:7" s="18" customFormat="1" ht="15" hidden="1">
      <c r="A73" s="16"/>
      <c r="B73" s="19" t="s">
        <v>143</v>
      </c>
      <c r="C73" s="8">
        <f t="shared" si="7"/>
        <v>660000</v>
      </c>
      <c r="D73" s="8">
        <f>SUM(D74:D76)</f>
        <v>0</v>
      </c>
      <c r="E73" s="8">
        <f>SUM(E74:E76)</f>
        <v>660000</v>
      </c>
      <c r="F73" s="8">
        <f>SUM(F74:F76)</f>
        <v>0</v>
      </c>
      <c r="G73" s="8">
        <f>SUM(G74:G76)</f>
        <v>0</v>
      </c>
    </row>
    <row r="74" spans="1:7" s="18" customFormat="1" ht="15">
      <c r="A74" s="12"/>
      <c r="B74" s="4" t="s">
        <v>111</v>
      </c>
      <c r="C74" s="20">
        <f t="shared" si="7"/>
        <v>250000</v>
      </c>
      <c r="D74" s="11"/>
      <c r="E74" s="20">
        <v>250000</v>
      </c>
      <c r="F74" s="21"/>
      <c r="G74" s="12"/>
    </row>
    <row r="75" spans="1:7" s="18" customFormat="1" ht="15">
      <c r="A75" s="12"/>
      <c r="B75" s="4" t="s">
        <v>112</v>
      </c>
      <c r="C75" s="20">
        <f t="shared" si="7"/>
        <v>250000</v>
      </c>
      <c r="D75" s="11"/>
      <c r="E75" s="20">
        <v>250000</v>
      </c>
      <c r="F75" s="21"/>
      <c r="G75" s="12"/>
    </row>
    <row r="76" spans="1:7" s="18" customFormat="1" ht="30">
      <c r="A76" s="12"/>
      <c r="B76" s="4" t="s">
        <v>113</v>
      </c>
      <c r="C76" s="20">
        <f t="shared" si="7"/>
        <v>160000</v>
      </c>
      <c r="D76" s="11"/>
      <c r="E76" s="20">
        <v>160000</v>
      </c>
      <c r="F76" s="21"/>
      <c r="G76" s="12"/>
    </row>
    <row r="77" spans="1:7" s="18" customFormat="1" ht="16.5" customHeight="1" hidden="1">
      <c r="A77" s="12"/>
      <c r="B77" s="19" t="s">
        <v>161</v>
      </c>
      <c r="C77" s="8">
        <f t="shared" si="7"/>
        <v>2700000</v>
      </c>
      <c r="D77" s="22">
        <f>SUM(D78)</f>
        <v>2200000</v>
      </c>
      <c r="E77" s="8">
        <f>SUM(E78)</f>
        <v>500000</v>
      </c>
      <c r="F77" s="22">
        <f>SUM(F78)</f>
        <v>0</v>
      </c>
      <c r="G77" s="22">
        <f>SUM(G78)</f>
        <v>0</v>
      </c>
    </row>
    <row r="78" spans="1:7" s="18" customFormat="1" ht="30">
      <c r="A78" s="12"/>
      <c r="B78" s="4" t="s">
        <v>258</v>
      </c>
      <c r="C78" s="20">
        <f t="shared" si="7"/>
        <v>2700000</v>
      </c>
      <c r="D78" s="12">
        <v>2200000</v>
      </c>
      <c r="E78" s="20">
        <v>500000</v>
      </c>
      <c r="F78" s="12"/>
      <c r="G78" s="21"/>
    </row>
    <row r="79" spans="1:7" s="18" customFormat="1" ht="15">
      <c r="A79" s="12"/>
      <c r="B79" s="4" t="s">
        <v>162</v>
      </c>
      <c r="C79" s="20">
        <f t="shared" si="7"/>
        <v>330000</v>
      </c>
      <c r="D79" s="12">
        <v>330000</v>
      </c>
      <c r="E79" s="20"/>
      <c r="F79" s="22"/>
      <c r="G79" s="21"/>
    </row>
    <row r="80" spans="1:7" ht="15">
      <c r="A80" s="24"/>
      <c r="B80" s="4" t="s">
        <v>202</v>
      </c>
      <c r="C80" s="20">
        <f t="shared" si="7"/>
        <v>150000</v>
      </c>
      <c r="D80" s="12"/>
      <c r="E80" s="20">
        <v>150000</v>
      </c>
      <c r="F80" s="25"/>
      <c r="G80" s="25"/>
    </row>
    <row r="81" spans="1:7" s="18" customFormat="1" ht="15">
      <c r="A81" s="12"/>
      <c r="B81" s="40" t="s">
        <v>71</v>
      </c>
      <c r="C81" s="38">
        <f aca="true" t="shared" si="8" ref="C81:C89">SUM(D81:G81)</f>
        <v>6965370</v>
      </c>
      <c r="D81" s="41">
        <f>D82+D89+D96+D98+D101+D103+D99</f>
        <v>2388200</v>
      </c>
      <c r="E81" s="41">
        <f>E82+E89+E96+E98+E101+E103+E99</f>
        <v>3379170</v>
      </c>
      <c r="F81" s="41">
        <f>F82+F89+F96+F98+F101+F103+F99</f>
        <v>1198000</v>
      </c>
      <c r="G81" s="41">
        <f>G82+G89+G96+G98+G101+G103+G99</f>
        <v>0</v>
      </c>
    </row>
    <row r="82" spans="1:7" s="18" customFormat="1" ht="15" hidden="1">
      <c r="A82" s="16"/>
      <c r="B82" s="19" t="s">
        <v>160</v>
      </c>
      <c r="C82" s="8">
        <f t="shared" si="8"/>
        <v>2276600</v>
      </c>
      <c r="D82" s="8">
        <f>SUM(D83:D88)</f>
        <v>374400</v>
      </c>
      <c r="E82" s="8">
        <f>SUM(E83:E88)</f>
        <v>704200</v>
      </c>
      <c r="F82" s="8">
        <f>SUM(F83:F88)</f>
        <v>1198000</v>
      </c>
      <c r="G82" s="8">
        <f>SUM(G83:G88)</f>
        <v>0</v>
      </c>
    </row>
    <row r="83" spans="1:7" s="18" customFormat="1" ht="30">
      <c r="A83" s="12"/>
      <c r="B83" s="4" t="s">
        <v>75</v>
      </c>
      <c r="C83" s="20">
        <f t="shared" si="8"/>
        <v>248000</v>
      </c>
      <c r="D83" s="20">
        <v>74400</v>
      </c>
      <c r="E83" s="20">
        <v>75600</v>
      </c>
      <c r="F83" s="21">
        <v>98000</v>
      </c>
      <c r="G83" s="12"/>
    </row>
    <row r="84" spans="1:7" s="18" customFormat="1" ht="45">
      <c r="A84" s="12"/>
      <c r="B84" s="1" t="s">
        <v>235</v>
      </c>
      <c r="C84" s="20">
        <f t="shared" si="8"/>
        <v>615000</v>
      </c>
      <c r="D84" s="20">
        <v>300000</v>
      </c>
      <c r="E84" s="20">
        <v>15000</v>
      </c>
      <c r="F84" s="21">
        <v>300000</v>
      </c>
      <c r="G84" s="12"/>
    </row>
    <row r="85" spans="1:7" s="18" customFormat="1" ht="30">
      <c r="A85" s="12"/>
      <c r="B85" s="1" t="s">
        <v>78</v>
      </c>
      <c r="C85" s="20">
        <f t="shared" si="8"/>
        <v>353600</v>
      </c>
      <c r="D85" s="11"/>
      <c r="E85" s="20">
        <v>353600</v>
      </c>
      <c r="F85" s="12"/>
      <c r="G85" s="12"/>
    </row>
    <row r="86" spans="1:7" s="18" customFormat="1" ht="30">
      <c r="A86" s="12"/>
      <c r="B86" s="1" t="s">
        <v>221</v>
      </c>
      <c r="C86" s="20">
        <f t="shared" si="8"/>
        <v>54300</v>
      </c>
      <c r="D86" s="11"/>
      <c r="E86" s="20">
        <v>54300</v>
      </c>
      <c r="F86" s="12"/>
      <c r="G86" s="12"/>
    </row>
    <row r="87" spans="1:7" s="18" customFormat="1" ht="45">
      <c r="A87" s="12"/>
      <c r="B87" s="1" t="s">
        <v>222</v>
      </c>
      <c r="C87" s="20">
        <f>SUM(D87:G87)</f>
        <v>205700</v>
      </c>
      <c r="D87" s="11"/>
      <c r="E87" s="20">
        <v>205700</v>
      </c>
      <c r="F87" s="12"/>
      <c r="G87" s="12"/>
    </row>
    <row r="88" spans="1:7" s="18" customFormat="1" ht="15">
      <c r="A88" s="12"/>
      <c r="B88" s="4" t="s">
        <v>236</v>
      </c>
      <c r="C88" s="20">
        <f t="shared" si="8"/>
        <v>800000</v>
      </c>
      <c r="D88" s="11"/>
      <c r="E88" s="8"/>
      <c r="F88" s="21">
        <v>800000</v>
      </c>
      <c r="G88" s="12"/>
    </row>
    <row r="89" spans="1:7" s="18" customFormat="1" ht="15" hidden="1">
      <c r="A89" s="16"/>
      <c r="B89" s="19" t="s">
        <v>143</v>
      </c>
      <c r="C89" s="8">
        <f t="shared" si="8"/>
        <v>3248070</v>
      </c>
      <c r="D89" s="8">
        <f>SUM(D90:D95)</f>
        <v>1057300</v>
      </c>
      <c r="E89" s="8">
        <f>SUM(E90:E95)</f>
        <v>2190770</v>
      </c>
      <c r="F89" s="8">
        <f>SUM(F90:F95)</f>
        <v>0</v>
      </c>
      <c r="G89" s="8">
        <f>SUM(G90:G95)</f>
        <v>0</v>
      </c>
    </row>
    <row r="90" spans="1:7" s="18" customFormat="1" ht="15">
      <c r="A90" s="12"/>
      <c r="B90" s="4" t="s">
        <v>86</v>
      </c>
      <c r="C90" s="20">
        <f aca="true" t="shared" si="9" ref="C90:C96">SUM(D90:G90)</f>
        <v>1225900</v>
      </c>
      <c r="D90" s="20">
        <v>719400</v>
      </c>
      <c r="E90" s="20">
        <v>506500</v>
      </c>
      <c r="F90" s="21"/>
      <c r="G90" s="12"/>
    </row>
    <row r="91" spans="1:7" s="18" customFormat="1" ht="30">
      <c r="A91" s="12"/>
      <c r="B91" s="4" t="s">
        <v>87</v>
      </c>
      <c r="C91" s="20">
        <f t="shared" si="9"/>
        <v>572170</v>
      </c>
      <c r="D91" s="20">
        <v>337900</v>
      </c>
      <c r="E91" s="20">
        <v>234270</v>
      </c>
      <c r="F91" s="21"/>
      <c r="G91" s="12"/>
    </row>
    <row r="92" spans="1:7" s="18" customFormat="1" ht="30">
      <c r="A92" s="12"/>
      <c r="B92" s="4" t="s">
        <v>123</v>
      </c>
      <c r="C92" s="20">
        <f t="shared" si="9"/>
        <v>1000000</v>
      </c>
      <c r="D92" s="20"/>
      <c r="E92" s="20">
        <v>1000000</v>
      </c>
      <c r="F92" s="21"/>
      <c r="G92" s="12"/>
    </row>
    <row r="93" spans="1:7" s="18" customFormat="1" ht="30">
      <c r="A93" s="12"/>
      <c r="B93" s="4" t="s">
        <v>114</v>
      </c>
      <c r="C93" s="20">
        <f t="shared" si="9"/>
        <v>200000</v>
      </c>
      <c r="D93" s="20"/>
      <c r="E93" s="20">
        <v>200000</v>
      </c>
      <c r="F93" s="21"/>
      <c r="G93" s="12"/>
    </row>
    <row r="94" spans="1:7" s="18" customFormat="1" ht="15">
      <c r="A94" s="12"/>
      <c r="B94" s="4" t="s">
        <v>115</v>
      </c>
      <c r="C94" s="20">
        <f t="shared" si="9"/>
        <v>50000</v>
      </c>
      <c r="D94" s="20"/>
      <c r="E94" s="20">
        <v>50000</v>
      </c>
      <c r="F94" s="21"/>
      <c r="G94" s="12"/>
    </row>
    <row r="95" spans="1:7" s="18" customFormat="1" ht="30">
      <c r="A95" s="12"/>
      <c r="B95" s="4" t="s">
        <v>116</v>
      </c>
      <c r="C95" s="20">
        <f t="shared" si="9"/>
        <v>200000</v>
      </c>
      <c r="D95" s="20"/>
      <c r="E95" s="20">
        <v>200000</v>
      </c>
      <c r="F95" s="21"/>
      <c r="G95" s="12"/>
    </row>
    <row r="96" spans="1:7" s="18" customFormat="1" ht="16.5" customHeight="1" hidden="1">
      <c r="A96" s="12"/>
      <c r="B96" s="19" t="s">
        <v>161</v>
      </c>
      <c r="C96" s="8">
        <f t="shared" si="9"/>
        <v>476500</v>
      </c>
      <c r="D96" s="22">
        <f>SUM(D97)</f>
        <v>476500</v>
      </c>
      <c r="E96" s="8">
        <f>SUM(E97)</f>
        <v>0</v>
      </c>
      <c r="F96" s="22">
        <f>SUM(F97)</f>
        <v>0</v>
      </c>
      <c r="G96" s="22">
        <f>SUM(G97)</f>
        <v>0</v>
      </c>
    </row>
    <row r="97" spans="1:7" s="18" customFormat="1" ht="30">
      <c r="A97" s="12"/>
      <c r="B97" s="4" t="s">
        <v>163</v>
      </c>
      <c r="C97" s="20">
        <f aca="true" t="shared" si="10" ref="C97:C105">SUM(D97:G97)</f>
        <v>476500</v>
      </c>
      <c r="D97" s="12">
        <v>476500</v>
      </c>
      <c r="E97" s="8"/>
      <c r="F97" s="12"/>
      <c r="G97" s="21"/>
    </row>
    <row r="98" spans="1:7" s="18" customFormat="1" ht="15">
      <c r="A98" s="12"/>
      <c r="B98" s="4" t="s">
        <v>162</v>
      </c>
      <c r="C98" s="20">
        <f t="shared" si="10"/>
        <v>480000</v>
      </c>
      <c r="D98" s="12">
        <v>480000</v>
      </c>
      <c r="E98" s="20"/>
      <c r="F98" s="12"/>
      <c r="G98" s="21"/>
    </row>
    <row r="99" spans="1:7" ht="15" hidden="1">
      <c r="A99" s="24"/>
      <c r="B99" s="19" t="s">
        <v>184</v>
      </c>
      <c r="C99" s="20">
        <f>SUM(D99:G99)</f>
        <v>85200</v>
      </c>
      <c r="D99" s="12">
        <f>SUM(D100:D101)</f>
        <v>0</v>
      </c>
      <c r="E99" s="21">
        <f>SUM(E100)</f>
        <v>85200</v>
      </c>
      <c r="F99" s="22">
        <f>SUM(F100:F101)</f>
        <v>0</v>
      </c>
      <c r="G99" s="22">
        <f>SUM(G100:G101)</f>
        <v>0</v>
      </c>
    </row>
    <row r="100" spans="1:7" ht="30">
      <c r="A100" s="24"/>
      <c r="B100" s="3" t="s">
        <v>212</v>
      </c>
      <c r="C100" s="20">
        <f>SUM(D100:G100)</f>
        <v>85200</v>
      </c>
      <c r="D100" s="39"/>
      <c r="E100" s="21">
        <v>85200</v>
      </c>
      <c r="F100" s="24"/>
      <c r="G100" s="24"/>
    </row>
    <row r="101" spans="1:7" ht="15" hidden="1">
      <c r="A101" s="24"/>
      <c r="B101" s="19" t="s">
        <v>188</v>
      </c>
      <c r="C101" s="20">
        <f t="shared" si="10"/>
        <v>299000</v>
      </c>
      <c r="D101" s="12">
        <f>SUM(D102:D102)</f>
        <v>0</v>
      </c>
      <c r="E101" s="20">
        <f>SUM(E102:E102)</f>
        <v>299000</v>
      </c>
      <c r="F101" s="22">
        <f>SUM(F102:F102)</f>
        <v>0</v>
      </c>
      <c r="G101" s="22">
        <f>SUM(G102:G102)</f>
        <v>0</v>
      </c>
    </row>
    <row r="102" spans="1:7" ht="30">
      <c r="A102" s="24"/>
      <c r="B102" s="3" t="s">
        <v>189</v>
      </c>
      <c r="C102" s="20">
        <f t="shared" si="10"/>
        <v>299000</v>
      </c>
      <c r="D102" s="39"/>
      <c r="E102" s="20">
        <v>299000</v>
      </c>
      <c r="F102" s="24"/>
      <c r="G102" s="24"/>
    </row>
    <row r="103" spans="1:7" ht="15">
      <c r="A103" s="24"/>
      <c r="B103" s="4" t="s">
        <v>202</v>
      </c>
      <c r="C103" s="20">
        <f t="shared" si="10"/>
        <v>100000</v>
      </c>
      <c r="D103" s="12"/>
      <c r="E103" s="20">
        <v>100000</v>
      </c>
      <c r="F103" s="25"/>
      <c r="G103" s="25"/>
    </row>
    <row r="104" spans="1:7" s="18" customFormat="1" ht="14.25">
      <c r="A104" s="16"/>
      <c r="B104" s="37" t="s">
        <v>117</v>
      </c>
      <c r="C104" s="38">
        <f t="shared" si="10"/>
        <v>1913000</v>
      </c>
      <c r="D104" s="38">
        <f>D105+D112</f>
        <v>0</v>
      </c>
      <c r="E104" s="38">
        <f>E105+E112</f>
        <v>258000</v>
      </c>
      <c r="F104" s="38">
        <f>F105+F112</f>
        <v>0</v>
      </c>
      <c r="G104" s="38">
        <f>G105+G112</f>
        <v>1655000</v>
      </c>
    </row>
    <row r="105" spans="1:7" s="18" customFormat="1" ht="15" hidden="1">
      <c r="A105" s="16"/>
      <c r="B105" s="19" t="s">
        <v>143</v>
      </c>
      <c r="C105" s="8">
        <f t="shared" si="10"/>
        <v>1655000</v>
      </c>
      <c r="D105" s="8">
        <f>SUM(D106:D111)</f>
        <v>0</v>
      </c>
      <c r="E105" s="8">
        <f>SUM(E106:E111)</f>
        <v>0</v>
      </c>
      <c r="F105" s="8">
        <f>SUM(F106:F111)</f>
        <v>0</v>
      </c>
      <c r="G105" s="8">
        <f>SUM(G106:G111)</f>
        <v>1655000</v>
      </c>
    </row>
    <row r="106" spans="1:7" s="18" customFormat="1" ht="15">
      <c r="A106" s="12"/>
      <c r="B106" s="4" t="s">
        <v>118</v>
      </c>
      <c r="C106" s="20">
        <f aca="true" t="shared" si="11" ref="C106:C112">SUM(D106:G106)</f>
        <v>299000</v>
      </c>
      <c r="D106" s="28"/>
      <c r="E106" s="8"/>
      <c r="F106" s="21"/>
      <c r="G106" s="21">
        <v>299000</v>
      </c>
    </row>
    <row r="107" spans="1:7" s="18" customFormat="1" ht="15">
      <c r="A107" s="12"/>
      <c r="B107" s="4" t="s">
        <v>119</v>
      </c>
      <c r="C107" s="20">
        <f t="shared" si="11"/>
        <v>299000</v>
      </c>
      <c r="D107" s="28"/>
      <c r="E107" s="8"/>
      <c r="F107" s="21"/>
      <c r="G107" s="21">
        <v>299000</v>
      </c>
    </row>
    <row r="108" spans="1:7" s="18" customFormat="1" ht="15">
      <c r="A108" s="12"/>
      <c r="B108" s="4" t="s">
        <v>120</v>
      </c>
      <c r="C108" s="20">
        <f t="shared" si="11"/>
        <v>299000</v>
      </c>
      <c r="D108" s="28"/>
      <c r="E108" s="8"/>
      <c r="F108" s="21"/>
      <c r="G108" s="21">
        <v>299000</v>
      </c>
    </row>
    <row r="109" spans="1:7" s="18" customFormat="1" ht="15">
      <c r="A109" s="12"/>
      <c r="B109" s="4" t="s">
        <v>121</v>
      </c>
      <c r="C109" s="20">
        <f t="shared" si="11"/>
        <v>299000</v>
      </c>
      <c r="D109" s="28"/>
      <c r="E109" s="8"/>
      <c r="F109" s="21"/>
      <c r="G109" s="21">
        <v>299000</v>
      </c>
    </row>
    <row r="110" spans="1:7" s="18" customFormat="1" ht="15">
      <c r="A110" s="12"/>
      <c r="B110" s="4" t="s">
        <v>155</v>
      </c>
      <c r="C110" s="20">
        <f t="shared" si="11"/>
        <v>299000</v>
      </c>
      <c r="D110" s="28"/>
      <c r="E110" s="8"/>
      <c r="F110" s="21"/>
      <c r="G110" s="21">
        <v>299000</v>
      </c>
    </row>
    <row r="111" spans="1:7" s="18" customFormat="1" ht="15">
      <c r="A111" s="12"/>
      <c r="B111" s="4" t="s">
        <v>156</v>
      </c>
      <c r="C111" s="20">
        <f t="shared" si="11"/>
        <v>160000</v>
      </c>
      <c r="D111" s="28"/>
      <c r="E111" s="8"/>
      <c r="F111" s="21"/>
      <c r="G111" s="21">
        <v>160000</v>
      </c>
    </row>
    <row r="112" spans="1:7" ht="15">
      <c r="A112" s="24"/>
      <c r="B112" s="4" t="s">
        <v>202</v>
      </c>
      <c r="C112" s="20">
        <f t="shared" si="11"/>
        <v>258000</v>
      </c>
      <c r="D112" s="12"/>
      <c r="E112" s="20">
        <v>258000</v>
      </c>
      <c r="F112" s="39"/>
      <c r="G112" s="25"/>
    </row>
    <row r="113" spans="1:7" s="18" customFormat="1" ht="14.25">
      <c r="A113" s="16"/>
      <c r="B113" s="37" t="s">
        <v>45</v>
      </c>
      <c r="C113" s="38">
        <f aca="true" t="shared" si="12" ref="C113:C123">SUM(D113:G113)</f>
        <v>6952900</v>
      </c>
      <c r="D113" s="38">
        <f>D114+D116+D118+D119</f>
        <v>658000</v>
      </c>
      <c r="E113" s="38">
        <f>E114+E116+E118+E119</f>
        <v>4855900</v>
      </c>
      <c r="F113" s="38">
        <f>F114+F116+F118+F119</f>
        <v>1439000</v>
      </c>
      <c r="G113" s="38">
        <f>G114+G116+G118+G119</f>
        <v>0</v>
      </c>
    </row>
    <row r="114" spans="1:7" s="18" customFormat="1" ht="15" hidden="1">
      <c r="A114" s="16"/>
      <c r="B114" s="19" t="s">
        <v>160</v>
      </c>
      <c r="C114" s="8">
        <f t="shared" si="12"/>
        <v>2708900</v>
      </c>
      <c r="D114" s="8">
        <f>SUM(D115)</f>
        <v>0</v>
      </c>
      <c r="E114" s="8">
        <f>SUM(E115)</f>
        <v>1269900</v>
      </c>
      <c r="F114" s="8">
        <f>SUM(F115)</f>
        <v>1439000</v>
      </c>
      <c r="G114" s="8">
        <f>SUM(G115)</f>
        <v>0</v>
      </c>
    </row>
    <row r="115" spans="1:7" s="18" customFormat="1" ht="15">
      <c r="A115" s="12"/>
      <c r="B115" s="4" t="s">
        <v>237</v>
      </c>
      <c r="C115" s="20">
        <f t="shared" si="12"/>
        <v>2708900</v>
      </c>
      <c r="D115" s="20"/>
      <c r="E115" s="20">
        <v>1269900</v>
      </c>
      <c r="F115" s="21">
        <v>1439000</v>
      </c>
      <c r="G115" s="12"/>
    </row>
    <row r="116" spans="1:7" s="18" customFormat="1" ht="16.5" customHeight="1" hidden="1">
      <c r="A116" s="12"/>
      <c r="B116" s="19" t="s">
        <v>161</v>
      </c>
      <c r="C116" s="8">
        <f t="shared" si="12"/>
        <v>2629000</v>
      </c>
      <c r="D116" s="8">
        <f>SUM(D117)</f>
        <v>658000</v>
      </c>
      <c r="E116" s="8">
        <f>SUM(E117)</f>
        <v>1971000</v>
      </c>
      <c r="F116" s="8">
        <f>SUM(F117)</f>
        <v>0</v>
      </c>
      <c r="G116" s="8">
        <f>SUM(G117)</f>
        <v>0</v>
      </c>
    </row>
    <row r="117" spans="1:7" s="18" customFormat="1" ht="30">
      <c r="A117" s="12"/>
      <c r="B117" s="4" t="s">
        <v>164</v>
      </c>
      <c r="C117" s="20">
        <f t="shared" si="12"/>
        <v>2629000</v>
      </c>
      <c r="D117" s="12">
        <v>658000</v>
      </c>
      <c r="E117" s="20">
        <v>1971000</v>
      </c>
      <c r="F117" s="12"/>
      <c r="G117" s="21"/>
    </row>
    <row r="118" spans="1:7" ht="15">
      <c r="A118" s="24"/>
      <c r="B118" s="4" t="s">
        <v>202</v>
      </c>
      <c r="C118" s="20">
        <f t="shared" si="12"/>
        <v>200000</v>
      </c>
      <c r="D118" s="12"/>
      <c r="E118" s="20">
        <v>200000</v>
      </c>
      <c r="F118" s="25"/>
      <c r="G118" s="25"/>
    </row>
    <row r="119" spans="1:7" s="18" customFormat="1" ht="16.5" customHeight="1" hidden="1">
      <c r="A119" s="12"/>
      <c r="B119" s="19" t="s">
        <v>191</v>
      </c>
      <c r="C119" s="8">
        <f>SUM(D119:G119)</f>
        <v>1415000</v>
      </c>
      <c r="D119" s="8">
        <f>SUM(D120)</f>
        <v>0</v>
      </c>
      <c r="E119" s="8">
        <f>SUM(E120)</f>
        <v>1415000</v>
      </c>
      <c r="F119" s="8">
        <f>SUM(F120)</f>
        <v>0</v>
      </c>
      <c r="G119" s="8">
        <f>SUM(G120)</f>
        <v>0</v>
      </c>
    </row>
    <row r="120" spans="1:7" s="18" customFormat="1" ht="30">
      <c r="A120" s="12"/>
      <c r="B120" s="4" t="s">
        <v>223</v>
      </c>
      <c r="C120" s="20">
        <f>SUM(D120:G120)</f>
        <v>1415000</v>
      </c>
      <c r="D120" s="12"/>
      <c r="E120" s="20">
        <v>1415000</v>
      </c>
      <c r="F120" s="12"/>
      <c r="G120" s="21"/>
    </row>
    <row r="121" spans="1:7" ht="15" hidden="1">
      <c r="A121" s="24"/>
      <c r="B121" s="19" t="s">
        <v>191</v>
      </c>
      <c r="C121" s="8">
        <f>SUM(D121:G121)</f>
        <v>200000</v>
      </c>
      <c r="D121" s="22"/>
      <c r="E121" s="8">
        <v>200000</v>
      </c>
      <c r="F121" s="25"/>
      <c r="G121" s="25"/>
    </row>
    <row r="122" spans="1:11" s="18" customFormat="1" ht="15">
      <c r="A122" s="12"/>
      <c r="B122" s="37" t="s">
        <v>46</v>
      </c>
      <c r="C122" s="38">
        <f t="shared" si="12"/>
        <v>13340300</v>
      </c>
      <c r="D122" s="38">
        <f>D123+D131+D133+D135+D138</f>
        <v>9619200</v>
      </c>
      <c r="E122" s="38">
        <f>E123+E131+E133+E135+E138</f>
        <v>3721100</v>
      </c>
      <c r="F122" s="38">
        <f>F123+F131+F133+F135+F138</f>
        <v>0</v>
      </c>
      <c r="G122" s="38">
        <f>G123+G131+G133+G135+G138</f>
        <v>0</v>
      </c>
      <c r="H122" s="30"/>
      <c r="I122" s="31"/>
      <c r="J122" s="31"/>
      <c r="K122" s="31"/>
    </row>
    <row r="123" spans="1:7" s="18" customFormat="1" ht="15" hidden="1">
      <c r="A123" s="16"/>
      <c r="B123" s="19" t="s">
        <v>160</v>
      </c>
      <c r="C123" s="8">
        <f t="shared" si="12"/>
        <v>2123300</v>
      </c>
      <c r="D123" s="8">
        <f>SUM(D124:D130)</f>
        <v>1463400</v>
      </c>
      <c r="E123" s="8">
        <f>SUM(E124:E130)</f>
        <v>659900</v>
      </c>
      <c r="F123" s="8">
        <f>SUM(F124:F130)</f>
        <v>0</v>
      </c>
      <c r="G123" s="8">
        <f>SUM(G124:G130)</f>
        <v>0</v>
      </c>
    </row>
    <row r="124" spans="1:7" s="18" customFormat="1" ht="30">
      <c r="A124" s="12"/>
      <c r="B124" s="1" t="s">
        <v>207</v>
      </c>
      <c r="C124" s="20">
        <f aca="true" t="shared" si="13" ref="C124:C131">SUM(D124:G124)</f>
        <v>329800</v>
      </c>
      <c r="D124" s="20">
        <v>329800</v>
      </c>
      <c r="E124" s="20"/>
      <c r="F124" s="12"/>
      <c r="G124" s="12"/>
    </row>
    <row r="125" spans="1:7" s="18" customFormat="1" ht="45">
      <c r="A125" s="12"/>
      <c r="B125" s="1" t="s">
        <v>259</v>
      </c>
      <c r="C125" s="20">
        <f>SUM(D125:G125)</f>
        <v>190000</v>
      </c>
      <c r="D125" s="20">
        <v>111800</v>
      </c>
      <c r="E125" s="20">
        <v>78200</v>
      </c>
      <c r="F125" s="12"/>
      <c r="G125" s="12"/>
    </row>
    <row r="126" spans="1:7" s="18" customFormat="1" ht="30">
      <c r="A126" s="12"/>
      <c r="B126" s="1" t="s">
        <v>8</v>
      </c>
      <c r="C126" s="20">
        <f t="shared" si="13"/>
        <v>195000</v>
      </c>
      <c r="D126" s="20">
        <v>131700</v>
      </c>
      <c r="E126" s="20">
        <v>63300</v>
      </c>
      <c r="F126" s="12"/>
      <c r="G126" s="12"/>
    </row>
    <row r="127" spans="1:7" s="18" customFormat="1" ht="30">
      <c r="A127" s="12"/>
      <c r="B127" s="1" t="s">
        <v>9</v>
      </c>
      <c r="C127" s="20">
        <f t="shared" si="13"/>
        <v>500000</v>
      </c>
      <c r="D127" s="20">
        <v>181600</v>
      </c>
      <c r="E127" s="20">
        <v>318400</v>
      </c>
      <c r="F127" s="21"/>
      <c r="G127" s="12"/>
    </row>
    <row r="128" spans="1:7" s="18" customFormat="1" ht="30">
      <c r="A128" s="12"/>
      <c r="B128" s="1" t="s">
        <v>10</v>
      </c>
      <c r="C128" s="20">
        <f t="shared" si="13"/>
        <v>200000</v>
      </c>
      <c r="D128" s="20"/>
      <c r="E128" s="20">
        <v>200000</v>
      </c>
      <c r="F128" s="12"/>
      <c r="G128" s="12"/>
    </row>
    <row r="129" spans="1:7" s="18" customFormat="1" ht="45">
      <c r="A129" s="12"/>
      <c r="B129" s="1" t="s">
        <v>206</v>
      </c>
      <c r="C129" s="20">
        <f t="shared" si="13"/>
        <v>557000</v>
      </c>
      <c r="D129" s="21">
        <v>557000</v>
      </c>
      <c r="E129" s="8"/>
      <c r="F129" s="12"/>
      <c r="G129" s="12"/>
    </row>
    <row r="130" spans="1:7" s="18" customFormat="1" ht="30">
      <c r="A130" s="12"/>
      <c r="B130" s="1" t="s">
        <v>147</v>
      </c>
      <c r="C130" s="20">
        <f>SUM(D130:G130)</f>
        <v>151500</v>
      </c>
      <c r="D130" s="21">
        <v>151500</v>
      </c>
      <c r="E130" s="8"/>
      <c r="F130" s="12"/>
      <c r="G130" s="12"/>
    </row>
    <row r="131" spans="1:7" s="18" customFormat="1" ht="16.5" customHeight="1" hidden="1">
      <c r="A131" s="12"/>
      <c r="B131" s="19" t="s">
        <v>161</v>
      </c>
      <c r="C131" s="8">
        <f t="shared" si="13"/>
        <v>10000000</v>
      </c>
      <c r="D131" s="8">
        <f>SUM(D132)</f>
        <v>8155800</v>
      </c>
      <c r="E131" s="8">
        <f>SUM(E132)</f>
        <v>1844200</v>
      </c>
      <c r="F131" s="8">
        <f>SUM(F132)</f>
        <v>0</v>
      </c>
      <c r="G131" s="8">
        <f>SUM(G132)</f>
        <v>0</v>
      </c>
    </row>
    <row r="132" spans="1:7" s="18" customFormat="1" ht="15">
      <c r="A132" s="12"/>
      <c r="B132" s="4" t="s">
        <v>165</v>
      </c>
      <c r="C132" s="20">
        <f aca="true" t="shared" si="14" ref="C132:C142">SUM(D132:G132)</f>
        <v>10000000</v>
      </c>
      <c r="D132" s="12">
        <v>8155800</v>
      </c>
      <c r="E132" s="20">
        <v>1844200</v>
      </c>
      <c r="F132" s="12"/>
      <c r="G132" s="21"/>
    </row>
    <row r="133" spans="1:7" s="18" customFormat="1" ht="15" hidden="1">
      <c r="A133" s="12"/>
      <c r="B133" s="19" t="s">
        <v>176</v>
      </c>
      <c r="C133" s="8">
        <f t="shared" si="14"/>
        <v>500000</v>
      </c>
      <c r="D133" s="8">
        <f>SUM(D134)</f>
        <v>0</v>
      </c>
      <c r="E133" s="8">
        <f>SUM(E134)</f>
        <v>500000</v>
      </c>
      <c r="F133" s="8">
        <f>SUM(F134)</f>
        <v>0</v>
      </c>
      <c r="G133" s="8">
        <f>SUM(G134)</f>
        <v>0</v>
      </c>
    </row>
    <row r="134" spans="1:7" s="18" customFormat="1" ht="30">
      <c r="A134" s="12"/>
      <c r="B134" s="3" t="s">
        <v>178</v>
      </c>
      <c r="C134" s="20">
        <f t="shared" si="14"/>
        <v>500000</v>
      </c>
      <c r="D134" s="12"/>
      <c r="E134" s="20">
        <v>500000</v>
      </c>
      <c r="F134" s="12"/>
      <c r="G134" s="21"/>
    </row>
    <row r="135" spans="1:7" ht="15" hidden="1">
      <c r="A135" s="24"/>
      <c r="B135" s="19" t="s">
        <v>188</v>
      </c>
      <c r="C135" s="8">
        <f t="shared" si="14"/>
        <v>527000</v>
      </c>
      <c r="D135" s="8">
        <f>SUM(D136:D137)</f>
        <v>0</v>
      </c>
      <c r="E135" s="8">
        <f>SUM(E136:E137)</f>
        <v>527000</v>
      </c>
      <c r="F135" s="8">
        <f>SUM(F136:F137)</f>
        <v>0</v>
      </c>
      <c r="G135" s="8">
        <f>SUM(G136:G137)</f>
        <v>0</v>
      </c>
    </row>
    <row r="136" spans="1:7" ht="30">
      <c r="A136" s="24"/>
      <c r="B136" s="3" t="s">
        <v>190</v>
      </c>
      <c r="C136" s="20">
        <f>SUM(D136:G136)</f>
        <v>277000</v>
      </c>
      <c r="D136" s="24"/>
      <c r="E136" s="20">
        <v>277000</v>
      </c>
      <c r="F136" s="24"/>
      <c r="G136" s="24"/>
    </row>
    <row r="137" spans="1:7" ht="15">
      <c r="A137" s="24"/>
      <c r="B137" s="3" t="s">
        <v>224</v>
      </c>
      <c r="C137" s="20">
        <f t="shared" si="14"/>
        <v>250000</v>
      </c>
      <c r="D137" s="24"/>
      <c r="E137" s="20">
        <v>250000</v>
      </c>
      <c r="F137" s="24"/>
      <c r="G137" s="24"/>
    </row>
    <row r="138" spans="1:7" ht="15">
      <c r="A138" s="24"/>
      <c r="B138" s="3" t="s">
        <v>202</v>
      </c>
      <c r="C138" s="20">
        <f t="shared" si="14"/>
        <v>190000</v>
      </c>
      <c r="D138" s="12"/>
      <c r="E138" s="20">
        <v>190000</v>
      </c>
      <c r="F138" s="25"/>
      <c r="G138" s="25"/>
    </row>
    <row r="139" spans="1:7" s="18" customFormat="1" ht="15">
      <c r="A139" s="12"/>
      <c r="B139" s="37" t="s">
        <v>47</v>
      </c>
      <c r="C139" s="38">
        <f t="shared" si="14"/>
        <v>1375500</v>
      </c>
      <c r="D139" s="38">
        <f>D140+D143</f>
        <v>430800</v>
      </c>
      <c r="E139" s="38">
        <f>E140+E143</f>
        <v>320000</v>
      </c>
      <c r="F139" s="38">
        <f>F140+F143</f>
        <v>624700</v>
      </c>
      <c r="G139" s="38">
        <f>G140+G143</f>
        <v>0</v>
      </c>
    </row>
    <row r="140" spans="1:7" s="18" customFormat="1" ht="15" hidden="1">
      <c r="A140" s="16"/>
      <c r="B140" s="19" t="s">
        <v>160</v>
      </c>
      <c r="C140" s="8">
        <f t="shared" si="14"/>
        <v>1225500</v>
      </c>
      <c r="D140" s="8">
        <f>SUM(D141:D142)</f>
        <v>430800</v>
      </c>
      <c r="E140" s="8">
        <f>SUM(E141:E142)</f>
        <v>170000</v>
      </c>
      <c r="F140" s="8">
        <f>SUM(F141:F142)</f>
        <v>624700</v>
      </c>
      <c r="G140" s="8">
        <f>SUM(G141:G142)</f>
        <v>0</v>
      </c>
    </row>
    <row r="141" spans="1:7" s="18" customFormat="1" ht="30">
      <c r="A141" s="12"/>
      <c r="B141" s="6" t="s">
        <v>33</v>
      </c>
      <c r="C141" s="20">
        <f t="shared" si="14"/>
        <v>170000</v>
      </c>
      <c r="D141" s="2"/>
      <c r="E141" s="20">
        <v>170000</v>
      </c>
      <c r="F141" s="21"/>
      <c r="G141" s="12"/>
    </row>
    <row r="142" spans="1:7" s="18" customFormat="1" ht="15">
      <c r="A142" s="12"/>
      <c r="B142" s="6" t="s">
        <v>67</v>
      </c>
      <c r="C142" s="20">
        <f t="shared" si="14"/>
        <v>1055500</v>
      </c>
      <c r="D142" s="2">
        <v>430800</v>
      </c>
      <c r="E142" s="8"/>
      <c r="F142" s="21">
        <v>624700</v>
      </c>
      <c r="G142" s="12"/>
    </row>
    <row r="143" spans="1:7" ht="15">
      <c r="A143" s="24"/>
      <c r="B143" s="6" t="s">
        <v>202</v>
      </c>
      <c r="C143" s="20">
        <f>SUM(D143:G143)</f>
        <v>150000</v>
      </c>
      <c r="D143" s="12"/>
      <c r="E143" s="20">
        <v>150000</v>
      </c>
      <c r="F143" s="25"/>
      <c r="G143" s="25"/>
    </row>
    <row r="144" spans="1:7" s="18" customFormat="1" ht="15">
      <c r="A144" s="12"/>
      <c r="B144" s="42" t="s">
        <v>48</v>
      </c>
      <c r="C144" s="38">
        <f aca="true" t="shared" si="15" ref="C144:C153">SUM(D144:G144)</f>
        <v>4283000</v>
      </c>
      <c r="D144" s="38">
        <f>D145+D147+D150+D152+D153</f>
        <v>3200000</v>
      </c>
      <c r="E144" s="38">
        <f>E145+E147+E150+E152+E153</f>
        <v>180000</v>
      </c>
      <c r="F144" s="38">
        <f>F145+F147+F150+F152+F153</f>
        <v>300000</v>
      </c>
      <c r="G144" s="38">
        <f>G145+G147+G150+G152+G153</f>
        <v>603000</v>
      </c>
    </row>
    <row r="145" spans="1:7" s="18" customFormat="1" ht="15" hidden="1">
      <c r="A145" s="16"/>
      <c r="B145" s="19" t="s">
        <v>160</v>
      </c>
      <c r="C145" s="8">
        <f t="shared" si="15"/>
        <v>300000</v>
      </c>
      <c r="D145" s="8">
        <f>SUM(D146)</f>
        <v>0</v>
      </c>
      <c r="E145" s="8">
        <f>SUM(E146)</f>
        <v>0</v>
      </c>
      <c r="F145" s="8">
        <f>SUM(F146)</f>
        <v>300000</v>
      </c>
      <c r="G145" s="8">
        <f>SUM(G146)</f>
        <v>0</v>
      </c>
    </row>
    <row r="146" spans="1:7" s="18" customFormat="1" ht="30">
      <c r="A146" s="12"/>
      <c r="B146" s="32" t="s">
        <v>238</v>
      </c>
      <c r="C146" s="20">
        <f t="shared" si="15"/>
        <v>300000</v>
      </c>
      <c r="D146" s="11"/>
      <c r="E146" s="8"/>
      <c r="F146" s="21">
        <v>300000</v>
      </c>
      <c r="G146" s="12"/>
    </row>
    <row r="147" spans="1:7" s="18" customFormat="1" ht="15" hidden="1">
      <c r="A147" s="16"/>
      <c r="B147" s="19" t="s">
        <v>143</v>
      </c>
      <c r="C147" s="8">
        <f t="shared" si="15"/>
        <v>2403000</v>
      </c>
      <c r="D147" s="8">
        <f>SUM(D148:D149)</f>
        <v>1800000</v>
      </c>
      <c r="E147" s="8">
        <f>SUM(E148:E149)</f>
        <v>0</v>
      </c>
      <c r="F147" s="8">
        <f>SUM(F148:F149)</f>
        <v>0</v>
      </c>
      <c r="G147" s="8">
        <f>SUM(G148:G149)</f>
        <v>603000</v>
      </c>
    </row>
    <row r="148" spans="1:7" s="18" customFormat="1" ht="15">
      <c r="A148" s="12"/>
      <c r="B148" s="4" t="s">
        <v>198</v>
      </c>
      <c r="C148" s="20">
        <f t="shared" si="15"/>
        <v>1800000</v>
      </c>
      <c r="D148" s="21">
        <v>1800000</v>
      </c>
      <c r="E148" s="8"/>
      <c r="F148" s="21"/>
      <c r="G148" s="12"/>
    </row>
    <row r="149" spans="1:7" s="18" customFormat="1" ht="30">
      <c r="A149" s="12"/>
      <c r="B149" s="4" t="s">
        <v>122</v>
      </c>
      <c r="C149" s="20">
        <f t="shared" si="15"/>
        <v>603000</v>
      </c>
      <c r="D149" s="11"/>
      <c r="E149" s="8"/>
      <c r="F149" s="21"/>
      <c r="G149" s="21">
        <v>603000</v>
      </c>
    </row>
    <row r="150" spans="1:7" s="18" customFormat="1" ht="16.5" customHeight="1" hidden="1">
      <c r="A150" s="12"/>
      <c r="B150" s="19" t="s">
        <v>161</v>
      </c>
      <c r="C150" s="8">
        <f t="shared" si="15"/>
        <v>1300000</v>
      </c>
      <c r="D150" s="8">
        <f>SUM(D151)</f>
        <v>1300000</v>
      </c>
      <c r="E150" s="8">
        <f>SUM(E151)</f>
        <v>0</v>
      </c>
      <c r="F150" s="8">
        <f>SUM(F151)</f>
        <v>0</v>
      </c>
      <c r="G150" s="8">
        <f>SUM(G151)</f>
        <v>0</v>
      </c>
    </row>
    <row r="151" spans="1:7" s="18" customFormat="1" ht="30">
      <c r="A151" s="12"/>
      <c r="B151" s="4" t="s">
        <v>166</v>
      </c>
      <c r="C151" s="20">
        <f t="shared" si="15"/>
        <v>1300000</v>
      </c>
      <c r="D151" s="12">
        <v>1300000</v>
      </c>
      <c r="E151" s="8"/>
      <c r="F151" s="12"/>
      <c r="G151" s="21"/>
    </row>
    <row r="152" spans="1:7" s="18" customFormat="1" ht="15">
      <c r="A152" s="12"/>
      <c r="B152" s="4" t="s">
        <v>182</v>
      </c>
      <c r="C152" s="20">
        <f t="shared" si="15"/>
        <v>100000</v>
      </c>
      <c r="D152" s="12">
        <v>100000</v>
      </c>
      <c r="E152" s="20"/>
      <c r="F152" s="12"/>
      <c r="G152" s="21"/>
    </row>
    <row r="153" spans="1:7" ht="15">
      <c r="A153" s="24"/>
      <c r="B153" s="4" t="s">
        <v>202</v>
      </c>
      <c r="C153" s="20">
        <f t="shared" si="15"/>
        <v>180000</v>
      </c>
      <c r="D153" s="12"/>
      <c r="E153" s="20">
        <v>180000</v>
      </c>
      <c r="F153" s="39"/>
      <c r="G153" s="25"/>
    </row>
    <row r="154" spans="1:7" s="18" customFormat="1" ht="15">
      <c r="A154" s="12"/>
      <c r="B154" s="42" t="s">
        <v>50</v>
      </c>
      <c r="C154" s="38">
        <f aca="true" t="shared" si="16" ref="C154:C162">SUM(D154:G154)</f>
        <v>4935200</v>
      </c>
      <c r="D154" s="38">
        <f>D155+D160+D162</f>
        <v>3838100</v>
      </c>
      <c r="E154" s="43">
        <f>E155+E160+E162</f>
        <v>261800</v>
      </c>
      <c r="F154" s="38">
        <f>F155+F160+F162</f>
        <v>835300</v>
      </c>
      <c r="G154" s="38">
        <f>G155+G160+G162</f>
        <v>0</v>
      </c>
    </row>
    <row r="155" spans="1:7" s="18" customFormat="1" ht="15" hidden="1">
      <c r="A155" s="16"/>
      <c r="B155" s="19" t="s">
        <v>160</v>
      </c>
      <c r="C155" s="8">
        <f t="shared" si="16"/>
        <v>2760300</v>
      </c>
      <c r="D155" s="8">
        <f>SUM(D156:D159)</f>
        <v>1900000</v>
      </c>
      <c r="E155" s="8">
        <f>SUM(E156:E159)</f>
        <v>25000</v>
      </c>
      <c r="F155" s="8">
        <f>SUM(F156:F159)</f>
        <v>835300</v>
      </c>
      <c r="G155" s="8">
        <f>SUM(G156:G159)</f>
        <v>0</v>
      </c>
    </row>
    <row r="156" spans="1:7" s="18" customFormat="1" ht="30">
      <c r="A156" s="12"/>
      <c r="B156" s="4" t="s">
        <v>239</v>
      </c>
      <c r="C156" s="20">
        <f t="shared" si="16"/>
        <v>950300</v>
      </c>
      <c r="D156" s="20">
        <v>500000</v>
      </c>
      <c r="E156" s="20">
        <v>25000</v>
      </c>
      <c r="F156" s="21">
        <v>425300</v>
      </c>
      <c r="G156" s="12"/>
    </row>
    <row r="157" spans="1:7" s="18" customFormat="1" ht="30">
      <c r="A157" s="12"/>
      <c r="B157" s="4" t="s">
        <v>240</v>
      </c>
      <c r="C157" s="20">
        <f t="shared" si="16"/>
        <v>410000</v>
      </c>
      <c r="D157" s="11"/>
      <c r="E157" s="8"/>
      <c r="F157" s="21">
        <v>410000</v>
      </c>
      <c r="G157" s="12"/>
    </row>
    <row r="158" spans="1:7" s="18" customFormat="1" ht="15">
      <c r="A158" s="12"/>
      <c r="B158" s="1" t="s">
        <v>148</v>
      </c>
      <c r="C158" s="20">
        <f t="shared" si="16"/>
        <v>700000</v>
      </c>
      <c r="D158" s="20">
        <v>700000</v>
      </c>
      <c r="E158" s="8"/>
      <c r="F158" s="21"/>
      <c r="G158" s="12"/>
    </row>
    <row r="159" spans="1:7" s="18" customFormat="1" ht="30">
      <c r="A159" s="12"/>
      <c r="B159" s="1" t="s">
        <v>149</v>
      </c>
      <c r="C159" s="20">
        <f t="shared" si="16"/>
        <v>700000</v>
      </c>
      <c r="D159" s="20">
        <v>700000</v>
      </c>
      <c r="E159" s="8"/>
      <c r="F159" s="21"/>
      <c r="G159" s="12"/>
    </row>
    <row r="160" spans="1:7" s="18" customFormat="1" ht="15" hidden="1">
      <c r="A160" s="16"/>
      <c r="B160" s="19" t="s">
        <v>143</v>
      </c>
      <c r="C160" s="8">
        <f t="shared" si="16"/>
        <v>1574900</v>
      </c>
      <c r="D160" s="8">
        <f>SUM(D161)</f>
        <v>1338100</v>
      </c>
      <c r="E160" s="8">
        <f>SUM(E161)</f>
        <v>236800</v>
      </c>
      <c r="F160" s="8">
        <f>SUM(F161)</f>
        <v>0</v>
      </c>
      <c r="G160" s="8">
        <f>SUM(G161)</f>
        <v>0</v>
      </c>
    </row>
    <row r="161" spans="1:7" s="18" customFormat="1" ht="15">
      <c r="A161" s="12"/>
      <c r="B161" s="4" t="s">
        <v>88</v>
      </c>
      <c r="C161" s="20">
        <f t="shared" si="16"/>
        <v>1574900</v>
      </c>
      <c r="D161" s="21">
        <v>1338100</v>
      </c>
      <c r="E161" s="20">
        <v>236800</v>
      </c>
      <c r="F161" s="21"/>
      <c r="G161" s="12"/>
    </row>
    <row r="162" spans="1:7" s="18" customFormat="1" ht="15">
      <c r="A162" s="12"/>
      <c r="B162" s="1" t="s">
        <v>162</v>
      </c>
      <c r="C162" s="20">
        <f t="shared" si="16"/>
        <v>600000</v>
      </c>
      <c r="D162" s="12">
        <v>600000</v>
      </c>
      <c r="E162" s="8"/>
      <c r="F162" s="12"/>
      <c r="G162" s="21"/>
    </row>
    <row r="163" spans="1:7" s="18" customFormat="1" ht="15">
      <c r="A163" s="12"/>
      <c r="B163" s="42" t="s">
        <v>49</v>
      </c>
      <c r="C163" s="38">
        <f aca="true" t="shared" si="17" ref="C163:C171">SUM(D163:G163)</f>
        <v>1889800</v>
      </c>
      <c r="D163" s="38">
        <f>D164+D167+D171</f>
        <v>529200</v>
      </c>
      <c r="E163" s="38">
        <f>E164+E167+E171</f>
        <v>1270600</v>
      </c>
      <c r="F163" s="38">
        <f>F164+F167+F171</f>
        <v>90000</v>
      </c>
      <c r="G163" s="38">
        <f>G164+G167+G171</f>
        <v>0</v>
      </c>
    </row>
    <row r="164" spans="1:7" s="18" customFormat="1" ht="15" hidden="1">
      <c r="A164" s="16"/>
      <c r="B164" s="19" t="s">
        <v>160</v>
      </c>
      <c r="C164" s="8">
        <f t="shared" si="17"/>
        <v>489800</v>
      </c>
      <c r="D164" s="8">
        <f>SUM(D165:D166)</f>
        <v>129200</v>
      </c>
      <c r="E164" s="8">
        <f>SUM(E165:E166)</f>
        <v>270600</v>
      </c>
      <c r="F164" s="8">
        <f>SUM(F165:F166)</f>
        <v>90000</v>
      </c>
      <c r="G164" s="8">
        <f>SUM(G165:G166)</f>
        <v>0</v>
      </c>
    </row>
    <row r="165" spans="1:7" s="18" customFormat="1" ht="30">
      <c r="A165" s="12"/>
      <c r="B165" s="1" t="s">
        <v>11</v>
      </c>
      <c r="C165" s="20">
        <f t="shared" si="17"/>
        <v>399800</v>
      </c>
      <c r="D165" s="20">
        <v>129200</v>
      </c>
      <c r="E165" s="20">
        <v>270600</v>
      </c>
      <c r="F165" s="21"/>
      <c r="G165" s="12"/>
    </row>
    <row r="166" spans="1:7" s="18" customFormat="1" ht="45">
      <c r="A166" s="12"/>
      <c r="B166" s="1" t="s">
        <v>69</v>
      </c>
      <c r="C166" s="20">
        <f t="shared" si="17"/>
        <v>90000</v>
      </c>
      <c r="D166" s="11"/>
      <c r="E166" s="8"/>
      <c r="F166" s="21">
        <v>90000</v>
      </c>
      <c r="G166" s="12"/>
    </row>
    <row r="167" spans="1:7" s="18" customFormat="1" ht="15" hidden="1">
      <c r="A167" s="16"/>
      <c r="B167" s="19" t="s">
        <v>143</v>
      </c>
      <c r="C167" s="8">
        <f t="shared" si="17"/>
        <v>1250000</v>
      </c>
      <c r="D167" s="8">
        <f>SUM(D168:D170)</f>
        <v>400000</v>
      </c>
      <c r="E167" s="8">
        <f>SUM(E168:E170)</f>
        <v>850000</v>
      </c>
      <c r="F167" s="8">
        <f>SUM(F168:F170)</f>
        <v>0</v>
      </c>
      <c r="G167" s="8">
        <f>SUM(G168:G170)</f>
        <v>0</v>
      </c>
    </row>
    <row r="168" spans="1:7" s="18" customFormat="1" ht="15">
      <c r="A168" s="12"/>
      <c r="B168" s="4" t="s">
        <v>199</v>
      </c>
      <c r="C168" s="20">
        <f t="shared" si="17"/>
        <v>400000</v>
      </c>
      <c r="D168" s="21">
        <v>400000</v>
      </c>
      <c r="E168" s="8"/>
      <c r="F168" s="21"/>
      <c r="G168" s="12"/>
    </row>
    <row r="169" spans="1:7" s="18" customFormat="1" ht="15">
      <c r="A169" s="12"/>
      <c r="B169" s="4" t="s">
        <v>124</v>
      </c>
      <c r="C169" s="20">
        <f t="shared" si="17"/>
        <v>450000</v>
      </c>
      <c r="D169" s="21"/>
      <c r="E169" s="20">
        <v>450000</v>
      </c>
      <c r="F169" s="21"/>
      <c r="G169" s="12"/>
    </row>
    <row r="170" spans="1:7" s="18" customFormat="1" ht="45">
      <c r="A170" s="12"/>
      <c r="B170" s="4" t="s">
        <v>200</v>
      </c>
      <c r="C170" s="20">
        <f t="shared" si="17"/>
        <v>400000</v>
      </c>
      <c r="D170" s="21"/>
      <c r="E170" s="20">
        <v>400000</v>
      </c>
      <c r="F170" s="21"/>
      <c r="G170" s="12"/>
    </row>
    <row r="171" spans="1:7" ht="15">
      <c r="A171" s="24"/>
      <c r="B171" s="4" t="s">
        <v>202</v>
      </c>
      <c r="C171" s="20">
        <f t="shared" si="17"/>
        <v>150000</v>
      </c>
      <c r="D171" s="12"/>
      <c r="E171" s="20">
        <v>150000</v>
      </c>
      <c r="F171" s="25"/>
      <c r="G171" s="25"/>
    </row>
    <row r="172" spans="1:7" s="18" customFormat="1" ht="15">
      <c r="A172" s="12"/>
      <c r="B172" s="37" t="s">
        <v>125</v>
      </c>
      <c r="C172" s="38">
        <f aca="true" t="shared" si="18" ref="C172:C179">SUM(D172:G172)</f>
        <v>1154900</v>
      </c>
      <c r="D172" s="38">
        <f>D173+D175+D177</f>
        <v>554900</v>
      </c>
      <c r="E172" s="38">
        <f>E173+E175+E177</f>
        <v>190000</v>
      </c>
      <c r="F172" s="38">
        <f>F173+F175+F177</f>
        <v>0</v>
      </c>
      <c r="G172" s="38">
        <f>G173+G175+G177</f>
        <v>410000</v>
      </c>
    </row>
    <row r="173" spans="1:7" s="18" customFormat="1" ht="15" hidden="1">
      <c r="A173" s="16"/>
      <c r="B173" s="19" t="s">
        <v>160</v>
      </c>
      <c r="C173" s="8">
        <f t="shared" si="18"/>
        <v>554900</v>
      </c>
      <c r="D173" s="8">
        <f>SUM(D174)</f>
        <v>554900</v>
      </c>
      <c r="E173" s="8">
        <f>SUM(E174)</f>
        <v>0</v>
      </c>
      <c r="F173" s="8">
        <f>SUM(F174)</f>
        <v>0</v>
      </c>
      <c r="G173" s="8">
        <f>SUM(G174)</f>
        <v>0</v>
      </c>
    </row>
    <row r="174" spans="1:7" s="18" customFormat="1" ht="15">
      <c r="A174" s="12"/>
      <c r="B174" s="1" t="s">
        <v>150</v>
      </c>
      <c r="C174" s="20">
        <f t="shared" si="18"/>
        <v>554900</v>
      </c>
      <c r="D174" s="20">
        <v>554900</v>
      </c>
      <c r="E174" s="8"/>
      <c r="F174" s="21"/>
      <c r="G174" s="16"/>
    </row>
    <row r="175" spans="1:7" s="18" customFormat="1" ht="15" hidden="1">
      <c r="A175" s="16"/>
      <c r="B175" s="19" t="s">
        <v>143</v>
      </c>
      <c r="C175" s="8">
        <f t="shared" si="18"/>
        <v>410000</v>
      </c>
      <c r="D175" s="8">
        <f>SUM(D176)</f>
        <v>0</v>
      </c>
      <c r="E175" s="8">
        <f>SUM(E176)</f>
        <v>0</v>
      </c>
      <c r="F175" s="8">
        <f>SUM(F176)</f>
        <v>0</v>
      </c>
      <c r="G175" s="8">
        <f>SUM(G176)</f>
        <v>410000</v>
      </c>
    </row>
    <row r="176" spans="1:7" s="18" customFormat="1" ht="15">
      <c r="A176" s="12"/>
      <c r="B176" s="4" t="s">
        <v>126</v>
      </c>
      <c r="C176" s="20">
        <f t="shared" si="18"/>
        <v>410000</v>
      </c>
      <c r="D176" s="11"/>
      <c r="E176" s="8"/>
      <c r="F176" s="21"/>
      <c r="G176" s="21">
        <v>410000</v>
      </c>
    </row>
    <row r="177" spans="1:7" ht="15">
      <c r="A177" s="24"/>
      <c r="B177" s="1" t="s">
        <v>202</v>
      </c>
      <c r="C177" s="20">
        <f t="shared" si="18"/>
        <v>190000</v>
      </c>
      <c r="D177" s="12"/>
      <c r="E177" s="20">
        <v>190000</v>
      </c>
      <c r="F177" s="25"/>
      <c r="G177" s="25"/>
    </row>
    <row r="178" spans="1:7" s="18" customFormat="1" ht="15">
      <c r="A178" s="12"/>
      <c r="B178" s="37" t="s">
        <v>183</v>
      </c>
      <c r="C178" s="38">
        <f t="shared" si="18"/>
        <v>100000</v>
      </c>
      <c r="D178" s="38">
        <f>D179</f>
        <v>100000</v>
      </c>
      <c r="E178" s="38">
        <f>E179</f>
        <v>0</v>
      </c>
      <c r="F178" s="38">
        <f>F179+F188</f>
        <v>0</v>
      </c>
      <c r="G178" s="38">
        <f>G179+G188</f>
        <v>0</v>
      </c>
    </row>
    <row r="179" spans="1:7" s="18" customFormat="1" ht="15">
      <c r="A179" s="16"/>
      <c r="B179" s="1" t="s">
        <v>182</v>
      </c>
      <c r="C179" s="20">
        <f t="shared" si="18"/>
        <v>100000</v>
      </c>
      <c r="D179" s="20">
        <v>100000</v>
      </c>
      <c r="E179" s="8"/>
      <c r="F179" s="27"/>
      <c r="G179" s="27"/>
    </row>
    <row r="180" spans="1:7" s="18" customFormat="1" ht="15">
      <c r="A180" s="12"/>
      <c r="B180" s="42" t="s">
        <v>51</v>
      </c>
      <c r="C180" s="38">
        <f aca="true" t="shared" si="19" ref="C180:C188">SUM(D180:G180)</f>
        <v>1789900</v>
      </c>
      <c r="D180" s="38">
        <f>D181+D185+D187</f>
        <v>1136100</v>
      </c>
      <c r="E180" s="38">
        <f>E181+E185+E187</f>
        <v>638800</v>
      </c>
      <c r="F180" s="38">
        <f>F181+F185+F187</f>
        <v>15000</v>
      </c>
      <c r="G180" s="38">
        <f>G181+G185+G187</f>
        <v>0</v>
      </c>
    </row>
    <row r="181" spans="1:7" s="18" customFormat="1" ht="15" hidden="1">
      <c r="A181" s="16"/>
      <c r="B181" s="19" t="s">
        <v>160</v>
      </c>
      <c r="C181" s="8">
        <f t="shared" si="19"/>
        <v>1038200</v>
      </c>
      <c r="D181" s="8">
        <f>SUM(D182:D184)</f>
        <v>736100</v>
      </c>
      <c r="E181" s="8">
        <f>SUM(E182:E184)</f>
        <v>287100</v>
      </c>
      <c r="F181" s="8">
        <f>SUM(F182:F184)</f>
        <v>15000</v>
      </c>
      <c r="G181" s="8">
        <f>SUM(G182:G184)</f>
        <v>0</v>
      </c>
    </row>
    <row r="182" spans="1:7" s="18" customFormat="1" ht="30">
      <c r="A182" s="12"/>
      <c r="B182" s="1" t="s">
        <v>208</v>
      </c>
      <c r="C182" s="20">
        <f t="shared" si="19"/>
        <v>873200</v>
      </c>
      <c r="D182" s="20">
        <v>736100</v>
      </c>
      <c r="E182" s="20">
        <v>137100</v>
      </c>
      <c r="F182" s="12"/>
      <c r="G182" s="12"/>
    </row>
    <row r="183" spans="1:7" s="18" customFormat="1" ht="30">
      <c r="A183" s="12"/>
      <c r="B183" s="1" t="s">
        <v>157</v>
      </c>
      <c r="C183" s="20">
        <f>SUM(D183:G183)</f>
        <v>15000</v>
      </c>
      <c r="D183" s="20"/>
      <c r="E183" s="8"/>
      <c r="F183" s="21">
        <v>15000</v>
      </c>
      <c r="G183" s="12"/>
    </row>
    <row r="184" spans="1:7" s="18" customFormat="1" ht="30">
      <c r="A184" s="12"/>
      <c r="B184" s="1" t="s">
        <v>225</v>
      </c>
      <c r="C184" s="20">
        <f t="shared" si="19"/>
        <v>150000</v>
      </c>
      <c r="D184" s="20"/>
      <c r="E184" s="20">
        <v>150000</v>
      </c>
      <c r="F184" s="20"/>
      <c r="G184" s="20"/>
    </row>
    <row r="185" spans="1:7" s="18" customFormat="1" ht="15" hidden="1">
      <c r="A185" s="16"/>
      <c r="B185" s="19" t="s">
        <v>143</v>
      </c>
      <c r="C185" s="8">
        <f t="shared" si="19"/>
        <v>351700</v>
      </c>
      <c r="D185" s="8">
        <f>SUM(D186)</f>
        <v>0</v>
      </c>
      <c r="E185" s="8">
        <f>SUM(E186)</f>
        <v>351700</v>
      </c>
      <c r="F185" s="8">
        <f>SUM(F186)</f>
        <v>0</v>
      </c>
      <c r="G185" s="8">
        <f>SUM(G186)</f>
        <v>0</v>
      </c>
    </row>
    <row r="186" spans="1:7" s="18" customFormat="1" ht="15">
      <c r="A186" s="12"/>
      <c r="B186" s="1" t="s">
        <v>128</v>
      </c>
      <c r="C186" s="20">
        <f t="shared" si="19"/>
        <v>351700</v>
      </c>
      <c r="D186" s="20"/>
      <c r="E186" s="20">
        <v>351700</v>
      </c>
      <c r="F186" s="21"/>
      <c r="G186" s="12"/>
    </row>
    <row r="187" spans="1:7" s="18" customFormat="1" ht="15">
      <c r="A187" s="12"/>
      <c r="B187" s="1" t="s">
        <v>162</v>
      </c>
      <c r="C187" s="20">
        <f t="shared" si="19"/>
        <v>400000</v>
      </c>
      <c r="D187" s="12">
        <v>400000</v>
      </c>
      <c r="E187" s="20"/>
      <c r="F187" s="12"/>
      <c r="G187" s="21"/>
    </row>
    <row r="188" spans="1:7" ht="15">
      <c r="A188" s="24"/>
      <c r="B188" s="1" t="s">
        <v>202</v>
      </c>
      <c r="C188" s="20">
        <f t="shared" si="19"/>
        <v>124000</v>
      </c>
      <c r="D188" s="12"/>
      <c r="E188" s="20">
        <v>124000</v>
      </c>
      <c r="F188" s="25"/>
      <c r="G188" s="25"/>
    </row>
    <row r="189" spans="1:7" s="18" customFormat="1" ht="15">
      <c r="A189" s="12"/>
      <c r="B189" s="37" t="s">
        <v>73</v>
      </c>
      <c r="C189" s="38">
        <f aca="true" t="shared" si="20" ref="C189:C198">SUM(D189:G189)</f>
        <v>2674500</v>
      </c>
      <c r="D189" s="38">
        <f>D190+D192+D194+D196+D197+D199</f>
        <v>0</v>
      </c>
      <c r="E189" s="38">
        <f>E190+E192+E194+E196+E197+E199</f>
        <v>2375000</v>
      </c>
      <c r="F189" s="38">
        <f>F190+F192+F194+F196+F197+F199</f>
        <v>299500</v>
      </c>
      <c r="G189" s="38">
        <f>G190+G192+G194+G196+G197+G199</f>
        <v>0</v>
      </c>
    </row>
    <row r="190" spans="1:7" s="18" customFormat="1" ht="15" hidden="1">
      <c r="A190" s="16"/>
      <c r="B190" s="19" t="s">
        <v>160</v>
      </c>
      <c r="C190" s="8">
        <f t="shared" si="20"/>
        <v>299500</v>
      </c>
      <c r="D190" s="8">
        <f>SUM(D191)</f>
        <v>0</v>
      </c>
      <c r="E190" s="8">
        <f>SUM(E191)</f>
        <v>0</v>
      </c>
      <c r="F190" s="8">
        <f>SUM(F191)</f>
        <v>299500</v>
      </c>
      <c r="G190" s="8">
        <f>SUM(G191:G193)</f>
        <v>0</v>
      </c>
    </row>
    <row r="191" spans="1:7" s="18" customFormat="1" ht="51" customHeight="1">
      <c r="A191" s="12"/>
      <c r="B191" s="1" t="s">
        <v>74</v>
      </c>
      <c r="C191" s="20">
        <f t="shared" si="20"/>
        <v>299500</v>
      </c>
      <c r="D191" s="11"/>
      <c r="E191" s="8"/>
      <c r="F191" s="21">
        <v>299500</v>
      </c>
      <c r="G191" s="12"/>
    </row>
    <row r="192" spans="1:7" s="18" customFormat="1" ht="15" hidden="1">
      <c r="A192" s="16"/>
      <c r="B192" s="19" t="s">
        <v>143</v>
      </c>
      <c r="C192" s="8">
        <f t="shared" si="20"/>
        <v>150000</v>
      </c>
      <c r="D192" s="8">
        <f>SUM(D193)</f>
        <v>0</v>
      </c>
      <c r="E192" s="8">
        <f>SUM(E193)</f>
        <v>150000</v>
      </c>
      <c r="F192" s="8">
        <f>SUM(F193)</f>
        <v>0</v>
      </c>
      <c r="G192" s="8">
        <f>SUM(G193)</f>
        <v>0</v>
      </c>
    </row>
    <row r="193" spans="1:7" s="18" customFormat="1" ht="30">
      <c r="A193" s="12"/>
      <c r="B193" s="1" t="s">
        <v>127</v>
      </c>
      <c r="C193" s="20">
        <f t="shared" si="20"/>
        <v>150000</v>
      </c>
      <c r="D193" s="11"/>
      <c r="E193" s="20">
        <v>150000</v>
      </c>
      <c r="F193" s="21"/>
      <c r="G193" s="12"/>
    </row>
    <row r="194" spans="1:7" ht="15" hidden="1">
      <c r="A194" s="24"/>
      <c r="B194" s="19" t="s">
        <v>191</v>
      </c>
      <c r="C194" s="20">
        <f t="shared" si="20"/>
        <v>2000000</v>
      </c>
      <c r="D194" s="20">
        <f>SUM(D195)</f>
        <v>0</v>
      </c>
      <c r="E194" s="20">
        <f>SUM(E195)</f>
        <v>2000000</v>
      </c>
      <c r="F194" s="8">
        <f>SUM(F195)</f>
        <v>0</v>
      </c>
      <c r="G194" s="8">
        <f>SUM(G195)</f>
        <v>0</v>
      </c>
    </row>
    <row r="195" spans="1:7" ht="30">
      <c r="A195" s="24"/>
      <c r="B195" s="3" t="s">
        <v>193</v>
      </c>
      <c r="C195" s="20">
        <f t="shared" si="20"/>
        <v>2000000</v>
      </c>
      <c r="D195" s="39"/>
      <c r="E195" s="20">
        <v>2000000</v>
      </c>
      <c r="F195" s="24"/>
      <c r="G195" s="24"/>
    </row>
    <row r="196" spans="1:7" ht="15">
      <c r="A196" s="24"/>
      <c r="B196" s="3" t="s">
        <v>202</v>
      </c>
      <c r="C196" s="20">
        <f t="shared" si="20"/>
        <v>45000</v>
      </c>
      <c r="D196" s="12"/>
      <c r="E196" s="20">
        <v>45000</v>
      </c>
      <c r="F196" s="25"/>
      <c r="G196" s="25"/>
    </row>
    <row r="197" spans="1:7" s="18" customFormat="1" ht="15" hidden="1">
      <c r="A197" s="12"/>
      <c r="B197" s="19" t="s">
        <v>176</v>
      </c>
      <c r="C197" s="20">
        <f t="shared" si="20"/>
        <v>80000</v>
      </c>
      <c r="D197" s="12">
        <f>SUM(D198)</f>
        <v>0</v>
      </c>
      <c r="E197" s="20">
        <f>SUM(E198)</f>
        <v>80000</v>
      </c>
      <c r="F197" s="22">
        <f>SUM(F198)</f>
        <v>0</v>
      </c>
      <c r="G197" s="22">
        <f>SUM(G198)</f>
        <v>0</v>
      </c>
    </row>
    <row r="198" spans="1:7" s="18" customFormat="1" ht="30">
      <c r="A198" s="12"/>
      <c r="B198" s="3" t="s">
        <v>252</v>
      </c>
      <c r="C198" s="20">
        <f t="shared" si="20"/>
        <v>80000</v>
      </c>
      <c r="D198" s="12"/>
      <c r="E198" s="20">
        <v>80000</v>
      </c>
      <c r="F198" s="12"/>
      <c r="G198" s="21"/>
    </row>
    <row r="199" spans="1:7" s="18" customFormat="1" ht="15" hidden="1">
      <c r="A199" s="12"/>
      <c r="B199" s="19" t="s">
        <v>188</v>
      </c>
      <c r="C199" s="8">
        <f>SUM(D199:G199)</f>
        <v>100000</v>
      </c>
      <c r="D199" s="22">
        <f>SUM(D200)</f>
        <v>0</v>
      </c>
      <c r="E199" s="8">
        <f>SUM(E200)</f>
        <v>100000</v>
      </c>
      <c r="F199" s="22">
        <f>SUM(F200)</f>
        <v>0</v>
      </c>
      <c r="G199" s="22">
        <f>SUM(G200)</f>
        <v>0</v>
      </c>
    </row>
    <row r="200" spans="1:7" s="18" customFormat="1" ht="15">
      <c r="A200" s="12"/>
      <c r="B200" s="3" t="s">
        <v>253</v>
      </c>
      <c r="C200" s="20">
        <f>SUM(D200:G200)</f>
        <v>100000</v>
      </c>
      <c r="D200" s="12"/>
      <c r="E200" s="20">
        <v>100000</v>
      </c>
      <c r="F200" s="12"/>
      <c r="G200" s="21"/>
    </row>
    <row r="201" spans="1:7" s="18" customFormat="1" ht="15">
      <c r="A201" s="12"/>
      <c r="B201" s="42" t="s">
        <v>52</v>
      </c>
      <c r="C201" s="38">
        <f aca="true" t="shared" si="21" ref="C201:C215">SUM(D201:G201)</f>
        <v>4925200</v>
      </c>
      <c r="D201" s="38">
        <f>D202+D207+D211+D213</f>
        <v>1690000</v>
      </c>
      <c r="E201" s="38">
        <f>E202+E207+E211+E213</f>
        <v>3235200</v>
      </c>
      <c r="F201" s="38">
        <f>F202+F207+F211+F213</f>
        <v>0</v>
      </c>
      <c r="G201" s="38">
        <f>G202+G207+G211+G213</f>
        <v>0</v>
      </c>
    </row>
    <row r="202" spans="1:7" s="18" customFormat="1" ht="15" hidden="1">
      <c r="A202" s="16"/>
      <c r="B202" s="19" t="s">
        <v>160</v>
      </c>
      <c r="C202" s="8">
        <f t="shared" si="21"/>
        <v>1755200</v>
      </c>
      <c r="D202" s="8">
        <f>SUM(D203:D206)</f>
        <v>690000</v>
      </c>
      <c r="E202" s="8">
        <f>SUM(E203:E206)</f>
        <v>1065200</v>
      </c>
      <c r="F202" s="8">
        <f>SUM(F203:F206)</f>
        <v>0</v>
      </c>
      <c r="G202" s="8">
        <f>SUM(G203:G206)</f>
        <v>0</v>
      </c>
    </row>
    <row r="203" spans="1:7" s="18" customFormat="1" ht="30">
      <c r="A203" s="12"/>
      <c r="B203" s="1" t="s">
        <v>12</v>
      </c>
      <c r="C203" s="20">
        <f t="shared" si="21"/>
        <v>250000</v>
      </c>
      <c r="D203" s="20">
        <v>150000</v>
      </c>
      <c r="E203" s="20">
        <v>100000</v>
      </c>
      <c r="F203" s="21"/>
      <c r="G203" s="12"/>
    </row>
    <row r="204" spans="1:7" s="18" customFormat="1" ht="30">
      <c r="A204" s="12"/>
      <c r="B204" s="1" t="s">
        <v>36</v>
      </c>
      <c r="C204" s="20">
        <f t="shared" si="21"/>
        <v>950000</v>
      </c>
      <c r="D204" s="20">
        <v>540000</v>
      </c>
      <c r="E204" s="20">
        <v>410000</v>
      </c>
      <c r="F204" s="12"/>
      <c r="G204" s="12"/>
    </row>
    <row r="205" spans="1:7" s="18" customFormat="1" ht="30">
      <c r="A205" s="12"/>
      <c r="B205" s="1" t="s">
        <v>13</v>
      </c>
      <c r="C205" s="20">
        <f>SUM(D205:G205)</f>
        <v>255700</v>
      </c>
      <c r="D205" s="20"/>
      <c r="E205" s="20">
        <v>255700</v>
      </c>
      <c r="F205" s="12"/>
      <c r="G205" s="12"/>
    </row>
    <row r="206" spans="1:7" s="18" customFormat="1" ht="15">
      <c r="A206" s="12"/>
      <c r="B206" s="1" t="s">
        <v>241</v>
      </c>
      <c r="C206" s="20">
        <f t="shared" si="21"/>
        <v>299500</v>
      </c>
      <c r="D206" s="20"/>
      <c r="E206" s="20">
        <v>299500</v>
      </c>
      <c r="F206" s="12"/>
      <c r="G206" s="12"/>
    </row>
    <row r="207" spans="1:7" s="18" customFormat="1" ht="15" hidden="1">
      <c r="A207" s="16"/>
      <c r="B207" s="19" t="s">
        <v>143</v>
      </c>
      <c r="C207" s="8">
        <f>SUM(D207:G207)</f>
        <v>1522000</v>
      </c>
      <c r="D207" s="8">
        <f>SUM(D208:D210)</f>
        <v>1000000</v>
      </c>
      <c r="E207" s="8">
        <f>SUM(E208:E210)</f>
        <v>522000</v>
      </c>
      <c r="F207" s="8">
        <f>SUM(F209:F210)</f>
        <v>0</v>
      </c>
      <c r="G207" s="8">
        <f>SUM(G209:G210)</f>
        <v>0</v>
      </c>
    </row>
    <row r="208" spans="1:7" s="18" customFormat="1" ht="15">
      <c r="A208" s="16"/>
      <c r="B208" s="4" t="s">
        <v>251</v>
      </c>
      <c r="C208" s="20">
        <f t="shared" si="21"/>
        <v>430000</v>
      </c>
      <c r="D208" s="8"/>
      <c r="E208" s="20">
        <v>430000</v>
      </c>
      <c r="F208" s="8"/>
      <c r="G208" s="8"/>
    </row>
    <row r="209" spans="1:7" s="18" customFormat="1" ht="30">
      <c r="A209" s="12"/>
      <c r="B209" s="1" t="s">
        <v>201</v>
      </c>
      <c r="C209" s="20">
        <f t="shared" si="21"/>
        <v>1000000</v>
      </c>
      <c r="D209" s="21">
        <v>1000000</v>
      </c>
      <c r="E209" s="8"/>
      <c r="F209" s="21"/>
      <c r="G209" s="12"/>
    </row>
    <row r="210" spans="1:7" s="18" customFormat="1" ht="15">
      <c r="A210" s="12"/>
      <c r="B210" s="4" t="s">
        <v>129</v>
      </c>
      <c r="C210" s="20">
        <f t="shared" si="21"/>
        <v>92000</v>
      </c>
      <c r="D210" s="11"/>
      <c r="E210" s="20">
        <v>92000</v>
      </c>
      <c r="F210" s="21"/>
      <c r="G210" s="12"/>
    </row>
    <row r="211" spans="1:7" s="18" customFormat="1" ht="15" hidden="1">
      <c r="A211" s="12"/>
      <c r="B211" s="19" t="s">
        <v>176</v>
      </c>
      <c r="C211" s="8">
        <f t="shared" si="21"/>
        <v>1500000</v>
      </c>
      <c r="D211" s="22">
        <f>SUM(D212)</f>
        <v>0</v>
      </c>
      <c r="E211" s="8">
        <f>SUM(E212)</f>
        <v>1500000</v>
      </c>
      <c r="F211" s="22">
        <f>SUM(F212)</f>
        <v>0</v>
      </c>
      <c r="G211" s="22">
        <f>SUM(G212)</f>
        <v>0</v>
      </c>
    </row>
    <row r="212" spans="1:7" s="18" customFormat="1" ht="15">
      <c r="A212" s="12"/>
      <c r="B212" s="3" t="s">
        <v>180</v>
      </c>
      <c r="C212" s="20">
        <f t="shared" si="21"/>
        <v>1500000</v>
      </c>
      <c r="D212" s="12"/>
      <c r="E212" s="20">
        <v>1500000</v>
      </c>
      <c r="F212" s="12"/>
      <c r="G212" s="21"/>
    </row>
    <row r="213" spans="1:7" ht="15">
      <c r="A213" s="24"/>
      <c r="B213" s="4" t="s">
        <v>202</v>
      </c>
      <c r="C213" s="20">
        <f t="shared" si="21"/>
        <v>148000</v>
      </c>
      <c r="D213" s="12"/>
      <c r="E213" s="20">
        <v>148000</v>
      </c>
      <c r="F213" s="25"/>
      <c r="G213" s="25"/>
    </row>
    <row r="214" spans="1:7" ht="15" hidden="1">
      <c r="A214" s="24"/>
      <c r="B214" s="19" t="s">
        <v>188</v>
      </c>
      <c r="C214" s="8">
        <f t="shared" si="21"/>
        <v>300000</v>
      </c>
      <c r="D214" s="22">
        <f>SUM(D215:D215)</f>
        <v>0</v>
      </c>
      <c r="E214" s="8">
        <f>SUM(E215:E215)</f>
        <v>300000</v>
      </c>
      <c r="F214" s="22">
        <f>SUM(F215:F215)</f>
        <v>0</v>
      </c>
      <c r="G214" s="22">
        <f>SUM(G215:G215)</f>
        <v>0</v>
      </c>
    </row>
    <row r="215" spans="1:7" ht="30">
      <c r="A215" s="24"/>
      <c r="B215" s="3" t="s">
        <v>226</v>
      </c>
      <c r="C215" s="20">
        <f t="shared" si="21"/>
        <v>300000</v>
      </c>
      <c r="D215" s="24"/>
      <c r="E215" s="20">
        <v>300000</v>
      </c>
      <c r="F215" s="24"/>
      <c r="G215" s="24"/>
    </row>
    <row r="216" spans="1:7" s="18" customFormat="1" ht="15">
      <c r="A216" s="12"/>
      <c r="B216" s="42" t="s">
        <v>53</v>
      </c>
      <c r="C216" s="38">
        <f aca="true" t="shared" si="22" ref="C216:C229">SUM(D216:G216)</f>
        <v>17082757</v>
      </c>
      <c r="D216" s="38">
        <f>D217+D222+D229+D225</f>
        <v>8456900</v>
      </c>
      <c r="E216" s="38">
        <f>E217+E222+E229+E225</f>
        <v>8625857</v>
      </c>
      <c r="F216" s="38">
        <f>F217+F222+F229+F225</f>
        <v>0</v>
      </c>
      <c r="G216" s="38">
        <f>G217+G222+G229+G225</f>
        <v>0</v>
      </c>
    </row>
    <row r="217" spans="1:7" s="18" customFormat="1" ht="15" hidden="1">
      <c r="A217" s="16"/>
      <c r="B217" s="19" t="s">
        <v>160</v>
      </c>
      <c r="C217" s="8">
        <f t="shared" si="22"/>
        <v>15588400</v>
      </c>
      <c r="D217" s="8">
        <f>SUM(D218:D221)</f>
        <v>8456900</v>
      </c>
      <c r="E217" s="8">
        <f>SUM(E218:E221)</f>
        <v>7131500</v>
      </c>
      <c r="F217" s="8">
        <f>SUM(F218:F221)</f>
        <v>0</v>
      </c>
      <c r="G217" s="8">
        <f>SUM(G218:G221)</f>
        <v>0</v>
      </c>
    </row>
    <row r="218" spans="1:7" s="18" customFormat="1" ht="30">
      <c r="A218" s="12"/>
      <c r="B218" s="1" t="s">
        <v>14</v>
      </c>
      <c r="C218" s="20">
        <f t="shared" si="22"/>
        <v>352000</v>
      </c>
      <c r="D218" s="20">
        <v>215000</v>
      </c>
      <c r="E218" s="20">
        <v>137000</v>
      </c>
      <c r="F218" s="28"/>
      <c r="G218" s="28"/>
    </row>
    <row r="219" spans="1:7" s="18" customFormat="1" ht="30">
      <c r="A219" s="12"/>
      <c r="B219" s="4" t="s">
        <v>82</v>
      </c>
      <c r="C219" s="20">
        <f t="shared" si="22"/>
        <v>245000</v>
      </c>
      <c r="D219" s="11"/>
      <c r="E219" s="20">
        <v>245000</v>
      </c>
      <c r="F219" s="21"/>
      <c r="G219" s="12"/>
    </row>
    <row r="220" spans="1:7" s="18" customFormat="1" ht="30">
      <c r="A220" s="12"/>
      <c r="B220" s="1" t="s">
        <v>2</v>
      </c>
      <c r="C220" s="20">
        <f t="shared" si="22"/>
        <v>14530000</v>
      </c>
      <c r="D220" s="20">
        <v>7780500</v>
      </c>
      <c r="E220" s="20">
        <v>6749500</v>
      </c>
      <c r="F220" s="12"/>
      <c r="G220" s="12"/>
    </row>
    <row r="221" spans="1:7" s="18" customFormat="1" ht="45">
      <c r="A221" s="12"/>
      <c r="B221" s="1" t="s">
        <v>153</v>
      </c>
      <c r="C221" s="20">
        <f t="shared" si="22"/>
        <v>461400</v>
      </c>
      <c r="D221" s="20">
        <v>461400</v>
      </c>
      <c r="E221" s="20"/>
      <c r="F221" s="12"/>
      <c r="G221" s="12"/>
    </row>
    <row r="222" spans="1:7" s="18" customFormat="1" ht="15" hidden="1">
      <c r="A222" s="16"/>
      <c r="B222" s="19" t="s">
        <v>143</v>
      </c>
      <c r="C222" s="8">
        <f t="shared" si="22"/>
        <v>596457</v>
      </c>
      <c r="D222" s="8">
        <f>SUM(D223:D224)</f>
        <v>0</v>
      </c>
      <c r="E222" s="8">
        <f>SUM(E223:E224)</f>
        <v>596457</v>
      </c>
      <c r="F222" s="8">
        <f>SUM(F223:F224)</f>
        <v>0</v>
      </c>
      <c r="G222" s="8">
        <f>SUM(G223:G224)</f>
        <v>0</v>
      </c>
    </row>
    <row r="223" spans="1:7" s="18" customFormat="1" ht="30">
      <c r="A223" s="12"/>
      <c r="B223" s="1" t="s">
        <v>152</v>
      </c>
      <c r="C223" s="20">
        <f t="shared" si="22"/>
        <v>298000</v>
      </c>
      <c r="D223" s="20"/>
      <c r="E223" s="20">
        <v>298000</v>
      </c>
      <c r="F223" s="12"/>
      <c r="G223" s="12"/>
    </row>
    <row r="224" spans="1:7" s="18" customFormat="1" ht="30">
      <c r="A224" s="12"/>
      <c r="B224" s="1" t="s">
        <v>130</v>
      </c>
      <c r="C224" s="20">
        <f t="shared" si="22"/>
        <v>298457</v>
      </c>
      <c r="D224" s="20"/>
      <c r="E224" s="20">
        <v>298457</v>
      </c>
      <c r="F224" s="12"/>
      <c r="G224" s="12"/>
    </row>
    <row r="225" spans="1:7" s="18" customFormat="1" ht="15" hidden="1">
      <c r="A225" s="12"/>
      <c r="B225" s="19" t="s">
        <v>176</v>
      </c>
      <c r="C225" s="8">
        <f t="shared" si="22"/>
        <v>681000</v>
      </c>
      <c r="D225" s="22">
        <f>SUM(D226:D228)</f>
        <v>0</v>
      </c>
      <c r="E225" s="23">
        <f>SUM(E226:E228)</f>
        <v>681000</v>
      </c>
      <c r="F225" s="22">
        <f>SUM(F226:F228)</f>
        <v>0</v>
      </c>
      <c r="G225" s="22">
        <f>SUM(G226:G228)</f>
        <v>0</v>
      </c>
    </row>
    <row r="226" spans="1:7" s="18" customFormat="1" ht="30">
      <c r="A226" s="12"/>
      <c r="B226" s="3" t="s">
        <v>255</v>
      </c>
      <c r="C226" s="20">
        <f>SUM(D226:G226)</f>
        <v>181000</v>
      </c>
      <c r="D226" s="12"/>
      <c r="E226" s="20">
        <v>181000</v>
      </c>
      <c r="F226" s="12"/>
      <c r="G226" s="21"/>
    </row>
    <row r="227" spans="1:7" s="18" customFormat="1" ht="15">
      <c r="A227" s="12"/>
      <c r="B227" s="3" t="s">
        <v>256</v>
      </c>
      <c r="C227" s="20">
        <f>SUM(D227:G227)</f>
        <v>275000</v>
      </c>
      <c r="D227" s="12"/>
      <c r="E227" s="20">
        <v>275000</v>
      </c>
      <c r="F227" s="12"/>
      <c r="G227" s="21"/>
    </row>
    <row r="228" spans="1:7" s="18" customFormat="1" ht="30">
      <c r="A228" s="12"/>
      <c r="B228" s="3" t="s">
        <v>257</v>
      </c>
      <c r="C228" s="20">
        <f t="shared" si="22"/>
        <v>225000</v>
      </c>
      <c r="D228" s="12"/>
      <c r="E228" s="20">
        <v>225000</v>
      </c>
      <c r="F228" s="12"/>
      <c r="G228" s="21"/>
    </row>
    <row r="229" spans="1:7" ht="15">
      <c r="A229" s="24"/>
      <c r="B229" s="3" t="s">
        <v>202</v>
      </c>
      <c r="C229" s="20">
        <f t="shared" si="22"/>
        <v>216900</v>
      </c>
      <c r="D229" s="12"/>
      <c r="E229" s="20">
        <v>216900</v>
      </c>
      <c r="F229" s="25"/>
      <c r="G229" s="25"/>
    </row>
    <row r="230" spans="1:7" s="18" customFormat="1" ht="15">
      <c r="A230" s="12"/>
      <c r="B230" s="42" t="s">
        <v>54</v>
      </c>
      <c r="C230" s="38">
        <f aca="true" t="shared" si="23" ref="C230:C240">SUM(D230:G230)</f>
        <v>9874500</v>
      </c>
      <c r="D230" s="38">
        <f>D231+D235+D238+D240</f>
        <v>613500</v>
      </c>
      <c r="E230" s="38">
        <f>E231+E235+E238+E240</f>
        <v>9261000</v>
      </c>
      <c r="F230" s="38">
        <f>F231+F235+F238+F240</f>
        <v>0</v>
      </c>
      <c r="G230" s="38">
        <f>G231+G235+G238+G240</f>
        <v>0</v>
      </c>
    </row>
    <row r="231" spans="1:7" s="18" customFormat="1" ht="15" hidden="1">
      <c r="A231" s="16"/>
      <c r="B231" s="19" t="s">
        <v>160</v>
      </c>
      <c r="C231" s="8">
        <f t="shared" si="23"/>
        <v>946900</v>
      </c>
      <c r="D231" s="8">
        <f>SUM(D232:D234)</f>
        <v>613500</v>
      </c>
      <c r="E231" s="8">
        <f>SUM(E232:E234)</f>
        <v>333400</v>
      </c>
      <c r="F231" s="8">
        <f>SUM(F232:F234)</f>
        <v>0</v>
      </c>
      <c r="G231" s="8">
        <f>SUM(G232:G234)</f>
        <v>0</v>
      </c>
    </row>
    <row r="232" spans="1:7" s="18" customFormat="1" ht="30">
      <c r="A232" s="12"/>
      <c r="B232" s="4" t="s">
        <v>81</v>
      </c>
      <c r="C232" s="20">
        <f t="shared" si="23"/>
        <v>150400</v>
      </c>
      <c r="D232" s="20">
        <v>110000</v>
      </c>
      <c r="E232" s="20">
        <v>40400</v>
      </c>
      <c r="F232" s="28"/>
      <c r="G232" s="28"/>
    </row>
    <row r="233" spans="1:7" s="18" customFormat="1" ht="30">
      <c r="A233" s="12"/>
      <c r="B233" s="1" t="s">
        <v>15</v>
      </c>
      <c r="C233" s="20">
        <f t="shared" si="23"/>
        <v>396500</v>
      </c>
      <c r="D233" s="20">
        <v>232900</v>
      </c>
      <c r="E233" s="20">
        <v>163600</v>
      </c>
      <c r="F233" s="12"/>
      <c r="G233" s="12"/>
    </row>
    <row r="234" spans="1:7" s="18" customFormat="1" ht="30">
      <c r="A234" s="12"/>
      <c r="B234" s="1" t="s">
        <v>16</v>
      </c>
      <c r="C234" s="20">
        <f t="shared" si="23"/>
        <v>400000</v>
      </c>
      <c r="D234" s="11">
        <v>270600</v>
      </c>
      <c r="E234" s="20">
        <v>129400</v>
      </c>
      <c r="F234" s="21"/>
      <c r="G234" s="12"/>
    </row>
    <row r="235" spans="1:7" s="18" customFormat="1" ht="15" hidden="1">
      <c r="A235" s="16"/>
      <c r="B235" s="19" t="s">
        <v>143</v>
      </c>
      <c r="C235" s="8">
        <f t="shared" si="23"/>
        <v>170000</v>
      </c>
      <c r="D235" s="8">
        <f>SUM(D236:D237)</f>
        <v>0</v>
      </c>
      <c r="E235" s="8">
        <f>SUM(E236:E237)</f>
        <v>170000</v>
      </c>
      <c r="F235" s="8">
        <f>SUM(F236:F237)</f>
        <v>0</v>
      </c>
      <c r="G235" s="8">
        <f>SUM(G236:G237)</f>
        <v>0</v>
      </c>
    </row>
    <row r="236" spans="1:7" s="18" customFormat="1" ht="15">
      <c r="A236" s="12"/>
      <c r="B236" s="1" t="s">
        <v>131</v>
      </c>
      <c r="C236" s="20">
        <f t="shared" si="23"/>
        <v>70000</v>
      </c>
      <c r="D236" s="11"/>
      <c r="E236" s="20">
        <v>70000</v>
      </c>
      <c r="F236" s="21"/>
      <c r="G236" s="12"/>
    </row>
    <row r="237" spans="1:7" s="18" customFormat="1" ht="30">
      <c r="A237" s="12"/>
      <c r="B237" s="1" t="s">
        <v>132</v>
      </c>
      <c r="C237" s="20">
        <f t="shared" si="23"/>
        <v>100000</v>
      </c>
      <c r="D237" s="11"/>
      <c r="E237" s="20">
        <v>100000</v>
      </c>
      <c r="F237" s="21"/>
      <c r="G237" s="12"/>
    </row>
    <row r="238" spans="1:7" ht="15" hidden="1">
      <c r="A238" s="24"/>
      <c r="B238" s="19" t="s">
        <v>191</v>
      </c>
      <c r="C238" s="8">
        <f t="shared" si="23"/>
        <v>8661300</v>
      </c>
      <c r="D238" s="8">
        <f>SUM(D239)</f>
        <v>0</v>
      </c>
      <c r="E238" s="8">
        <f>SUM(E239)</f>
        <v>8661300</v>
      </c>
      <c r="F238" s="8">
        <f>SUM(F239)</f>
        <v>0</v>
      </c>
      <c r="G238" s="8">
        <f>SUM(G239)</f>
        <v>0</v>
      </c>
    </row>
    <row r="239" spans="1:7" ht="30">
      <c r="A239" s="24"/>
      <c r="B239" s="3" t="s">
        <v>192</v>
      </c>
      <c r="C239" s="20">
        <f t="shared" si="23"/>
        <v>8661300</v>
      </c>
      <c r="D239" s="24"/>
      <c r="E239" s="20">
        <v>8661300</v>
      </c>
      <c r="F239" s="24"/>
      <c r="G239" s="24"/>
    </row>
    <row r="240" spans="1:7" ht="15">
      <c r="A240" s="24"/>
      <c r="B240" s="3" t="s">
        <v>202</v>
      </c>
      <c r="C240" s="20">
        <f t="shared" si="23"/>
        <v>96300</v>
      </c>
      <c r="D240" s="12"/>
      <c r="E240" s="20">
        <v>96300</v>
      </c>
      <c r="F240" s="25"/>
      <c r="G240" s="25"/>
    </row>
    <row r="241" spans="1:7" s="18" customFormat="1" ht="15">
      <c r="A241" s="12"/>
      <c r="B241" s="37" t="s">
        <v>55</v>
      </c>
      <c r="C241" s="38">
        <f aca="true" t="shared" si="24" ref="C241:C253">SUM(D241:G241)</f>
        <v>3119000</v>
      </c>
      <c r="D241" s="38">
        <f>D242+D246+D252</f>
        <v>580000</v>
      </c>
      <c r="E241" s="38">
        <f>E242+E246+E252</f>
        <v>1755000</v>
      </c>
      <c r="F241" s="38">
        <f>F242+F246+F252</f>
        <v>0</v>
      </c>
      <c r="G241" s="38">
        <f>G242+G246+G252</f>
        <v>784000</v>
      </c>
    </row>
    <row r="242" spans="1:7" s="18" customFormat="1" ht="15" hidden="1">
      <c r="A242" s="16"/>
      <c r="B242" s="19" t="s">
        <v>160</v>
      </c>
      <c r="C242" s="8">
        <f>SUM(D242:G242)</f>
        <v>1405000</v>
      </c>
      <c r="D242" s="8">
        <f>SUM(D243:D245)</f>
        <v>580000</v>
      </c>
      <c r="E242" s="8">
        <f>SUM(E243:E245)</f>
        <v>825000</v>
      </c>
      <c r="F242" s="8">
        <f>SUM(F243:F245)</f>
        <v>0</v>
      </c>
      <c r="G242" s="8">
        <f>SUM(G243:G245)</f>
        <v>0</v>
      </c>
    </row>
    <row r="243" spans="1:7" s="18" customFormat="1" ht="30">
      <c r="A243" s="12"/>
      <c r="B243" s="6" t="s">
        <v>209</v>
      </c>
      <c r="C243" s="20">
        <f t="shared" si="24"/>
        <v>1005000</v>
      </c>
      <c r="D243" s="2">
        <v>400000</v>
      </c>
      <c r="E243" s="20">
        <v>605000</v>
      </c>
      <c r="F243" s="28"/>
      <c r="G243" s="28"/>
    </row>
    <row r="244" spans="1:7" s="18" customFormat="1" ht="30">
      <c r="A244" s="12"/>
      <c r="B244" s="6" t="s">
        <v>0</v>
      </c>
      <c r="C244" s="20">
        <f>SUM(D244:G244)</f>
        <v>280000</v>
      </c>
      <c r="D244" s="2">
        <v>180000</v>
      </c>
      <c r="E244" s="20">
        <v>100000</v>
      </c>
      <c r="F244" s="12"/>
      <c r="G244" s="12"/>
    </row>
    <row r="245" spans="1:7" s="18" customFormat="1" ht="30">
      <c r="A245" s="12"/>
      <c r="B245" s="6" t="s">
        <v>254</v>
      </c>
      <c r="C245" s="20">
        <f>SUM(D245:G245)</f>
        <v>120000</v>
      </c>
      <c r="D245" s="2"/>
      <c r="E245" s="20">
        <v>120000</v>
      </c>
      <c r="F245" s="12"/>
      <c r="G245" s="12"/>
    </row>
    <row r="246" spans="1:7" s="18" customFormat="1" ht="15" hidden="1">
      <c r="A246" s="16"/>
      <c r="B246" s="19" t="s">
        <v>143</v>
      </c>
      <c r="C246" s="8">
        <f t="shared" si="24"/>
        <v>1104000</v>
      </c>
      <c r="D246" s="8">
        <f>SUM(D247:D251)</f>
        <v>0</v>
      </c>
      <c r="E246" s="8">
        <f>SUM(E247:E251)</f>
        <v>320000</v>
      </c>
      <c r="F246" s="8">
        <f>SUM(F247:F251)</f>
        <v>0</v>
      </c>
      <c r="G246" s="8">
        <f>SUM(G247:G251)</f>
        <v>784000</v>
      </c>
    </row>
    <row r="247" spans="1:7" s="18" customFormat="1" ht="30">
      <c r="A247" s="12"/>
      <c r="B247" s="1" t="s">
        <v>133</v>
      </c>
      <c r="C247" s="20">
        <f t="shared" si="24"/>
        <v>99000</v>
      </c>
      <c r="D247" s="2"/>
      <c r="E247" s="20">
        <v>99000</v>
      </c>
      <c r="F247" s="12"/>
      <c r="G247" s="12"/>
    </row>
    <row r="248" spans="1:7" s="18" customFormat="1" ht="30">
      <c r="A248" s="12"/>
      <c r="B248" s="1" t="s">
        <v>134</v>
      </c>
      <c r="C248" s="20">
        <f t="shared" si="24"/>
        <v>99000</v>
      </c>
      <c r="D248" s="2"/>
      <c r="E248" s="20">
        <v>99000</v>
      </c>
      <c r="F248" s="12"/>
      <c r="G248" s="12"/>
    </row>
    <row r="249" spans="1:7" s="18" customFormat="1" ht="30">
      <c r="A249" s="12"/>
      <c r="B249" s="1" t="s">
        <v>135</v>
      </c>
      <c r="C249" s="20">
        <f t="shared" si="24"/>
        <v>99000</v>
      </c>
      <c r="D249" s="2"/>
      <c r="E249" s="20">
        <v>99000</v>
      </c>
      <c r="F249" s="12"/>
      <c r="G249" s="12"/>
    </row>
    <row r="250" spans="1:7" s="18" customFormat="1" ht="30">
      <c r="A250" s="12"/>
      <c r="B250" s="1" t="s">
        <v>136</v>
      </c>
      <c r="C250" s="20">
        <f t="shared" si="24"/>
        <v>23000</v>
      </c>
      <c r="D250" s="2"/>
      <c r="E250" s="20">
        <v>23000</v>
      </c>
      <c r="F250" s="12"/>
      <c r="G250" s="12"/>
    </row>
    <row r="251" spans="1:7" s="18" customFormat="1" ht="15">
      <c r="A251" s="12"/>
      <c r="B251" s="1" t="s">
        <v>137</v>
      </c>
      <c r="C251" s="20">
        <f t="shared" si="24"/>
        <v>784000</v>
      </c>
      <c r="D251" s="2"/>
      <c r="E251" s="20"/>
      <c r="F251" s="12"/>
      <c r="G251" s="21">
        <v>784000</v>
      </c>
    </row>
    <row r="252" spans="1:7" s="18" customFormat="1" ht="15" hidden="1">
      <c r="A252" s="12"/>
      <c r="B252" s="19" t="s">
        <v>176</v>
      </c>
      <c r="C252" s="8">
        <f t="shared" si="24"/>
        <v>610000</v>
      </c>
      <c r="D252" s="22">
        <f>SUM(D253)</f>
        <v>0</v>
      </c>
      <c r="E252" s="8">
        <f>SUM(E253)</f>
        <v>610000</v>
      </c>
      <c r="F252" s="22">
        <f>SUM(F253)</f>
        <v>0</v>
      </c>
      <c r="G252" s="22">
        <f>SUM(G253)</f>
        <v>0</v>
      </c>
    </row>
    <row r="253" spans="1:7" s="18" customFormat="1" ht="30">
      <c r="A253" s="12"/>
      <c r="B253" s="3" t="s">
        <v>179</v>
      </c>
      <c r="C253" s="20">
        <f t="shared" si="24"/>
        <v>610000</v>
      </c>
      <c r="D253" s="12"/>
      <c r="E253" s="20">
        <v>610000</v>
      </c>
      <c r="F253" s="12"/>
      <c r="G253" s="21"/>
    </row>
    <row r="254" spans="1:7" s="18" customFormat="1" ht="15">
      <c r="A254" s="12"/>
      <c r="B254" s="37" t="s">
        <v>56</v>
      </c>
      <c r="C254" s="38">
        <f aca="true" t="shared" si="25" ref="C254:C259">SUM(D254:G254)</f>
        <v>4984000</v>
      </c>
      <c r="D254" s="38">
        <f>D255+D257+D259</f>
        <v>0</v>
      </c>
      <c r="E254" s="38">
        <f>E255+E257+E259</f>
        <v>4984000</v>
      </c>
      <c r="F254" s="38">
        <f>F255+F257+F259</f>
        <v>0</v>
      </c>
      <c r="G254" s="38">
        <f>G255+G257+G259</f>
        <v>0</v>
      </c>
    </row>
    <row r="255" spans="1:7" s="18" customFormat="1" ht="15" hidden="1">
      <c r="A255" s="16"/>
      <c r="B255" s="19" t="s">
        <v>160</v>
      </c>
      <c r="C255" s="8">
        <f t="shared" si="25"/>
        <v>300000</v>
      </c>
      <c r="D255" s="8">
        <f>SUM(D256)</f>
        <v>0</v>
      </c>
      <c r="E255" s="8">
        <f>SUM(E256)</f>
        <v>300000</v>
      </c>
      <c r="F255" s="8">
        <f>SUM(F256)</f>
        <v>0</v>
      </c>
      <c r="G255" s="8">
        <f>SUM(G256)</f>
        <v>0</v>
      </c>
    </row>
    <row r="256" spans="1:7" s="18" customFormat="1" ht="30">
      <c r="A256" s="12"/>
      <c r="B256" s="6" t="s">
        <v>34</v>
      </c>
      <c r="C256" s="20">
        <f t="shared" si="25"/>
        <v>300000</v>
      </c>
      <c r="D256" s="33"/>
      <c r="E256" s="21">
        <v>300000</v>
      </c>
      <c r="F256" s="12"/>
      <c r="G256" s="12"/>
    </row>
    <row r="257" spans="1:7" s="18" customFormat="1" ht="15" hidden="1">
      <c r="A257" s="16"/>
      <c r="B257" s="19" t="s">
        <v>143</v>
      </c>
      <c r="C257" s="8">
        <f t="shared" si="25"/>
        <v>4584000</v>
      </c>
      <c r="D257" s="8">
        <f>SUM(D258)</f>
        <v>0</v>
      </c>
      <c r="E257" s="8">
        <f>SUM(E258)</f>
        <v>4584000</v>
      </c>
      <c r="F257" s="8">
        <f>SUM(F258)</f>
        <v>0</v>
      </c>
      <c r="G257" s="8">
        <f>SUM(G258)</f>
        <v>0</v>
      </c>
    </row>
    <row r="258" spans="1:7" s="18" customFormat="1" ht="30">
      <c r="A258" s="12"/>
      <c r="B258" s="4" t="s">
        <v>138</v>
      </c>
      <c r="C258" s="20">
        <f t="shared" si="25"/>
        <v>4584000</v>
      </c>
      <c r="D258" s="33"/>
      <c r="E258" s="21">
        <v>4584000</v>
      </c>
      <c r="F258" s="28"/>
      <c r="G258" s="28"/>
    </row>
    <row r="259" spans="1:7" ht="15">
      <c r="A259" s="24"/>
      <c r="B259" s="3" t="s">
        <v>202</v>
      </c>
      <c r="C259" s="20">
        <f t="shared" si="25"/>
        <v>100000</v>
      </c>
      <c r="D259" s="12"/>
      <c r="E259" s="20">
        <v>100000</v>
      </c>
      <c r="F259" s="25"/>
      <c r="G259" s="25"/>
    </row>
    <row r="260" spans="1:7" s="18" customFormat="1" ht="15">
      <c r="A260" s="12"/>
      <c r="B260" s="37" t="s">
        <v>57</v>
      </c>
      <c r="C260" s="38">
        <f aca="true" t="shared" si="26" ref="C260:C272">SUM(D260:G260)</f>
        <v>10861370</v>
      </c>
      <c r="D260" s="38">
        <f>D261+D264+D268+D270+D272</f>
        <v>1226800</v>
      </c>
      <c r="E260" s="38">
        <f>E261+E264+E268+E270+E272</f>
        <v>9634570</v>
      </c>
      <c r="F260" s="38">
        <f>F261+F264+F268+F270+F272</f>
        <v>0</v>
      </c>
      <c r="G260" s="38">
        <f>G261+G264+G268+G270+G272</f>
        <v>0</v>
      </c>
    </row>
    <row r="261" spans="1:7" s="18" customFormat="1" ht="15" hidden="1">
      <c r="A261" s="16"/>
      <c r="B261" s="19" t="s">
        <v>160</v>
      </c>
      <c r="C261" s="8">
        <f t="shared" si="26"/>
        <v>1026800</v>
      </c>
      <c r="D261" s="8">
        <f>SUM(D262:D263)</f>
        <v>226800</v>
      </c>
      <c r="E261" s="8">
        <f>SUM(E262:E263)</f>
        <v>800000</v>
      </c>
      <c r="F261" s="8">
        <f>SUM(F262:F263)</f>
        <v>0</v>
      </c>
      <c r="G261" s="8">
        <f>SUM(G262:G263)</f>
        <v>0</v>
      </c>
    </row>
    <row r="262" spans="1:7" s="18" customFormat="1" ht="30">
      <c r="A262" s="12"/>
      <c r="B262" s="32" t="s">
        <v>242</v>
      </c>
      <c r="C262" s="20">
        <f t="shared" si="26"/>
        <v>800000</v>
      </c>
      <c r="D262" s="11"/>
      <c r="E262" s="21">
        <v>800000</v>
      </c>
      <c r="F262" s="12"/>
      <c r="G262" s="12"/>
    </row>
    <row r="263" spans="1:7" s="18" customFormat="1" ht="30">
      <c r="A263" s="12"/>
      <c r="B263" s="1" t="s">
        <v>151</v>
      </c>
      <c r="C263" s="20">
        <f t="shared" si="26"/>
        <v>226800</v>
      </c>
      <c r="D263" s="20">
        <v>226800</v>
      </c>
      <c r="E263" s="28"/>
      <c r="F263" s="28"/>
      <c r="G263" s="28"/>
    </row>
    <row r="264" spans="1:7" s="18" customFormat="1" ht="15" hidden="1">
      <c r="A264" s="16"/>
      <c r="B264" s="19" t="s">
        <v>143</v>
      </c>
      <c r="C264" s="8">
        <f t="shared" si="26"/>
        <v>7809570</v>
      </c>
      <c r="D264" s="8">
        <f>SUM(D265:D267)</f>
        <v>0</v>
      </c>
      <c r="E264" s="8">
        <f>SUM(E265:E267)</f>
        <v>7809570</v>
      </c>
      <c r="F264" s="8">
        <f>SUM(F265:F267)</f>
        <v>0</v>
      </c>
      <c r="G264" s="8">
        <f>SUM(G265:G267)</f>
        <v>0</v>
      </c>
    </row>
    <row r="265" spans="1:7" s="18" customFormat="1" ht="15">
      <c r="A265" s="12"/>
      <c r="B265" s="5" t="s">
        <v>139</v>
      </c>
      <c r="C265" s="20">
        <f t="shared" si="26"/>
        <v>1209570</v>
      </c>
      <c r="D265" s="11"/>
      <c r="E265" s="21">
        <v>1209570</v>
      </c>
      <c r="F265" s="12"/>
      <c r="G265" s="12"/>
    </row>
    <row r="266" spans="1:7" s="18" customFormat="1" ht="60">
      <c r="A266" s="12"/>
      <c r="B266" s="5" t="s">
        <v>140</v>
      </c>
      <c r="C266" s="20">
        <f t="shared" si="26"/>
        <v>2000000</v>
      </c>
      <c r="D266" s="11"/>
      <c r="E266" s="21">
        <v>2000000</v>
      </c>
      <c r="F266" s="12"/>
      <c r="G266" s="12"/>
    </row>
    <row r="267" spans="1:7" s="18" customFormat="1" ht="60">
      <c r="A267" s="12"/>
      <c r="B267" s="5" t="s">
        <v>141</v>
      </c>
      <c r="C267" s="20">
        <f t="shared" si="26"/>
        <v>4600000</v>
      </c>
      <c r="D267" s="11"/>
      <c r="E267" s="21">
        <v>4600000</v>
      </c>
      <c r="F267" s="12"/>
      <c r="G267" s="12"/>
    </row>
    <row r="268" spans="1:7" s="18" customFormat="1" ht="16.5" customHeight="1" hidden="1">
      <c r="A268" s="12"/>
      <c r="B268" s="19" t="s">
        <v>161</v>
      </c>
      <c r="C268" s="8">
        <f t="shared" si="26"/>
        <v>1000000</v>
      </c>
      <c r="D268" s="22">
        <f>SUM(D269)</f>
        <v>1000000</v>
      </c>
      <c r="E268" s="22">
        <f>SUM(E269)</f>
        <v>0</v>
      </c>
      <c r="F268" s="22">
        <f>SUM(F269)</f>
        <v>0</v>
      </c>
      <c r="G268" s="22">
        <f>SUM(G269)</f>
        <v>0</v>
      </c>
    </row>
    <row r="269" spans="1:7" s="18" customFormat="1" ht="30">
      <c r="A269" s="12"/>
      <c r="B269" s="4" t="s">
        <v>167</v>
      </c>
      <c r="C269" s="20">
        <f t="shared" si="26"/>
        <v>1000000</v>
      </c>
      <c r="D269" s="12">
        <v>1000000</v>
      </c>
      <c r="E269" s="21"/>
      <c r="F269" s="12"/>
      <c r="G269" s="21"/>
    </row>
    <row r="270" spans="1:7" s="18" customFormat="1" ht="15" hidden="1">
      <c r="A270" s="12"/>
      <c r="B270" s="19" t="s">
        <v>176</v>
      </c>
      <c r="C270" s="8">
        <f t="shared" si="26"/>
        <v>800000</v>
      </c>
      <c r="D270" s="22">
        <f>SUM(D271)</f>
        <v>0</v>
      </c>
      <c r="E270" s="22">
        <f>SUM(E271)</f>
        <v>800000</v>
      </c>
      <c r="F270" s="22">
        <f>SUM(F271)</f>
        <v>0</v>
      </c>
      <c r="G270" s="22">
        <f>SUM(G271)</f>
        <v>0</v>
      </c>
    </row>
    <row r="271" spans="1:7" s="18" customFormat="1" ht="45">
      <c r="A271" s="12"/>
      <c r="B271" s="3" t="s">
        <v>243</v>
      </c>
      <c r="C271" s="20">
        <f t="shared" si="26"/>
        <v>800000</v>
      </c>
      <c r="D271" s="12"/>
      <c r="E271" s="21">
        <v>800000</v>
      </c>
      <c r="F271" s="12"/>
      <c r="G271" s="21"/>
    </row>
    <row r="272" spans="1:7" ht="15">
      <c r="A272" s="24"/>
      <c r="B272" s="3" t="s">
        <v>202</v>
      </c>
      <c r="C272" s="20">
        <f t="shared" si="26"/>
        <v>225000</v>
      </c>
      <c r="D272" s="12"/>
      <c r="E272" s="20">
        <v>225000</v>
      </c>
      <c r="F272" s="25"/>
      <c r="G272" s="25"/>
    </row>
    <row r="273" spans="1:7" s="18" customFormat="1" ht="15">
      <c r="A273" s="12"/>
      <c r="B273" s="42" t="s">
        <v>58</v>
      </c>
      <c r="C273" s="38">
        <f>SUM(D273:G273)</f>
        <v>8634388</v>
      </c>
      <c r="D273" s="38">
        <f>D274+D284+D287+D289+D290</f>
        <v>4147250</v>
      </c>
      <c r="E273" s="38">
        <f>E274+E284+E287+E289+E290</f>
        <v>4487138</v>
      </c>
      <c r="F273" s="38">
        <f>F274+F284+F287+F289+F290</f>
        <v>0</v>
      </c>
      <c r="G273" s="38">
        <f>G274+G284+G287+G289+G290</f>
        <v>0</v>
      </c>
    </row>
    <row r="274" spans="1:7" s="18" customFormat="1" ht="15" hidden="1">
      <c r="A274" s="16"/>
      <c r="B274" s="19" t="s">
        <v>160</v>
      </c>
      <c r="C274" s="8">
        <f>SUM(D274:G274)</f>
        <v>3385300</v>
      </c>
      <c r="D274" s="8">
        <f>SUM(D275:D283)</f>
        <v>1516200</v>
      </c>
      <c r="E274" s="8">
        <f>SUM(E275:E283)</f>
        <v>1869100</v>
      </c>
      <c r="F274" s="8">
        <f>SUM(F275:F283)</f>
        <v>0</v>
      </c>
      <c r="G274" s="8">
        <f>SUM(G275:G283)</f>
        <v>0</v>
      </c>
    </row>
    <row r="275" spans="1:7" s="18" customFormat="1" ht="30">
      <c r="A275" s="12"/>
      <c r="B275" s="32" t="s">
        <v>1</v>
      </c>
      <c r="C275" s="20">
        <f aca="true" t="shared" si="27" ref="C275:C284">SUM(D275:G275)</f>
        <v>220000</v>
      </c>
      <c r="D275" s="20">
        <v>110000</v>
      </c>
      <c r="E275" s="21">
        <v>110000</v>
      </c>
      <c r="F275" s="12"/>
      <c r="G275" s="12"/>
    </row>
    <row r="276" spans="1:7" s="18" customFormat="1" ht="30">
      <c r="A276" s="12"/>
      <c r="B276" s="32" t="s">
        <v>210</v>
      </c>
      <c r="C276" s="20">
        <f>SUM(D276:G276)</f>
        <v>102000</v>
      </c>
      <c r="D276" s="20">
        <v>102000</v>
      </c>
      <c r="E276" s="21"/>
      <c r="F276" s="12"/>
      <c r="G276" s="12"/>
    </row>
    <row r="277" spans="1:7" s="18" customFormat="1" ht="30">
      <c r="A277" s="12"/>
      <c r="B277" s="32" t="s">
        <v>211</v>
      </c>
      <c r="C277" s="20">
        <f>SUM(D277:G277)</f>
        <v>145500</v>
      </c>
      <c r="D277" s="20">
        <v>145500</v>
      </c>
      <c r="E277" s="21"/>
      <c r="F277" s="12"/>
      <c r="G277" s="12"/>
    </row>
    <row r="278" spans="1:7" s="18" customFormat="1" ht="30">
      <c r="A278" s="12"/>
      <c r="B278" s="1" t="s">
        <v>17</v>
      </c>
      <c r="C278" s="20">
        <f t="shared" si="27"/>
        <v>332000</v>
      </c>
      <c r="D278" s="20">
        <v>159600</v>
      </c>
      <c r="E278" s="21">
        <v>172400</v>
      </c>
      <c r="F278" s="21"/>
      <c r="G278" s="12"/>
    </row>
    <row r="279" spans="1:7" s="18" customFormat="1" ht="30">
      <c r="A279" s="12"/>
      <c r="B279" s="4" t="s">
        <v>80</v>
      </c>
      <c r="C279" s="20">
        <f t="shared" si="27"/>
        <v>165400</v>
      </c>
      <c r="D279" s="20">
        <v>56000</v>
      </c>
      <c r="E279" s="21">
        <v>109400</v>
      </c>
      <c r="F279" s="12"/>
      <c r="G279" s="12"/>
    </row>
    <row r="280" spans="1:7" s="18" customFormat="1" ht="30">
      <c r="A280" s="12"/>
      <c r="B280" s="1" t="s">
        <v>216</v>
      </c>
      <c r="C280" s="20">
        <f t="shared" si="27"/>
        <v>836000</v>
      </c>
      <c r="D280" s="20">
        <v>199700</v>
      </c>
      <c r="E280" s="21">
        <v>636300</v>
      </c>
      <c r="F280" s="21"/>
      <c r="G280" s="12"/>
    </row>
    <row r="281" spans="1:7" s="18" customFormat="1" ht="30">
      <c r="A281" s="12"/>
      <c r="B281" s="1" t="s">
        <v>19</v>
      </c>
      <c r="C281" s="20">
        <f t="shared" si="27"/>
        <v>599000</v>
      </c>
      <c r="D281" s="20">
        <v>360000</v>
      </c>
      <c r="E281" s="21">
        <v>239000</v>
      </c>
      <c r="F281" s="12"/>
      <c r="G281" s="12"/>
    </row>
    <row r="282" spans="1:7" s="18" customFormat="1" ht="30">
      <c r="A282" s="12"/>
      <c r="B282" s="1" t="s">
        <v>18</v>
      </c>
      <c r="C282" s="20">
        <f t="shared" si="27"/>
        <v>602000</v>
      </c>
      <c r="D282" s="11"/>
      <c r="E282" s="21">
        <v>602000</v>
      </c>
      <c r="F282" s="12"/>
      <c r="G282" s="12"/>
    </row>
    <row r="283" spans="1:7" s="18" customFormat="1" ht="30">
      <c r="A283" s="12"/>
      <c r="B283" s="1" t="s">
        <v>154</v>
      </c>
      <c r="C283" s="20">
        <f t="shared" si="27"/>
        <v>383400</v>
      </c>
      <c r="D283" s="20">
        <v>383400</v>
      </c>
      <c r="E283" s="21"/>
      <c r="F283" s="12"/>
      <c r="G283" s="12"/>
    </row>
    <row r="284" spans="1:7" s="18" customFormat="1" ht="15" hidden="1">
      <c r="A284" s="16"/>
      <c r="B284" s="19" t="s">
        <v>143</v>
      </c>
      <c r="C284" s="8">
        <f t="shared" si="27"/>
        <v>1287588</v>
      </c>
      <c r="D284" s="8">
        <f>SUM(D285:D286)</f>
        <v>231050</v>
      </c>
      <c r="E284" s="8">
        <f>SUM(E285:E286)</f>
        <v>1056538</v>
      </c>
      <c r="F284" s="8">
        <f>SUM(F285:F286)</f>
        <v>0</v>
      </c>
      <c r="G284" s="8">
        <f>SUM(G285:G286)</f>
        <v>0</v>
      </c>
    </row>
    <row r="285" spans="1:7" s="18" customFormat="1" ht="30">
      <c r="A285" s="12"/>
      <c r="B285" s="4" t="s">
        <v>89</v>
      </c>
      <c r="C285" s="20">
        <f aca="true" t="shared" si="28" ref="C285:C290">SUM(D285:G285)</f>
        <v>231050</v>
      </c>
      <c r="D285" s="21">
        <v>231050</v>
      </c>
      <c r="E285" s="12"/>
      <c r="F285" s="12"/>
      <c r="G285" s="12"/>
    </row>
    <row r="286" spans="1:7" s="18" customFormat="1" ht="30">
      <c r="A286" s="12"/>
      <c r="B286" s="4" t="s">
        <v>142</v>
      </c>
      <c r="C286" s="20">
        <f t="shared" si="28"/>
        <v>1056538</v>
      </c>
      <c r="D286" s="21"/>
      <c r="E286" s="21">
        <v>1056538</v>
      </c>
      <c r="F286" s="12"/>
      <c r="G286" s="12"/>
    </row>
    <row r="287" spans="1:7" s="18" customFormat="1" ht="16.5" customHeight="1" hidden="1">
      <c r="A287" s="12"/>
      <c r="B287" s="19" t="s">
        <v>161</v>
      </c>
      <c r="C287" s="8">
        <f t="shared" si="28"/>
        <v>2246700</v>
      </c>
      <c r="D287" s="8">
        <f>SUM(D288)</f>
        <v>1000000</v>
      </c>
      <c r="E287" s="8">
        <f>SUM(E288)</f>
        <v>1246700</v>
      </c>
      <c r="F287" s="8">
        <f>SUM(F288)</f>
        <v>0</v>
      </c>
      <c r="G287" s="8">
        <f>SUM(G288)</f>
        <v>0</v>
      </c>
    </row>
    <row r="288" spans="1:7" s="18" customFormat="1" ht="45">
      <c r="A288" s="12"/>
      <c r="B288" s="3" t="s">
        <v>168</v>
      </c>
      <c r="C288" s="20">
        <f t="shared" si="28"/>
        <v>2246700</v>
      </c>
      <c r="D288" s="12">
        <v>1000000</v>
      </c>
      <c r="E288" s="21">
        <v>1246700</v>
      </c>
      <c r="F288" s="12"/>
      <c r="G288" s="21"/>
    </row>
    <row r="289" spans="1:7" s="18" customFormat="1" ht="15">
      <c r="A289" s="12"/>
      <c r="B289" s="3" t="s">
        <v>162</v>
      </c>
      <c r="C289" s="20">
        <f t="shared" si="28"/>
        <v>1400000</v>
      </c>
      <c r="D289" s="12">
        <v>1400000</v>
      </c>
      <c r="E289" s="21"/>
      <c r="F289" s="12"/>
      <c r="G289" s="21"/>
    </row>
    <row r="290" spans="1:7" ht="15">
      <c r="A290" s="24"/>
      <c r="B290" s="3" t="s">
        <v>202</v>
      </c>
      <c r="C290" s="20">
        <f t="shared" si="28"/>
        <v>314800</v>
      </c>
      <c r="D290" s="12"/>
      <c r="E290" s="20">
        <v>314800</v>
      </c>
      <c r="F290" s="25"/>
      <c r="G290" s="25"/>
    </row>
    <row r="291" spans="1:8" s="18" customFormat="1" ht="15">
      <c r="A291" s="12"/>
      <c r="B291" s="40" t="s">
        <v>59</v>
      </c>
      <c r="C291" s="38">
        <f aca="true" t="shared" si="29" ref="C291:C300">SUM(D291:G291)</f>
        <v>14173100</v>
      </c>
      <c r="D291" s="41">
        <f>D292+D298+D300</f>
        <v>10272200</v>
      </c>
      <c r="E291" s="41">
        <f>E292+E298+E300</f>
        <v>1860000</v>
      </c>
      <c r="F291" s="41">
        <f>F292+F298+F300</f>
        <v>2040900</v>
      </c>
      <c r="G291" s="41">
        <f>G292+G298+G300</f>
        <v>0</v>
      </c>
      <c r="H291" s="31"/>
    </row>
    <row r="292" spans="1:7" s="18" customFormat="1" ht="15" hidden="1">
      <c r="A292" s="16"/>
      <c r="B292" s="19" t="s">
        <v>160</v>
      </c>
      <c r="C292" s="8">
        <f t="shared" si="29"/>
        <v>2640900</v>
      </c>
      <c r="D292" s="8">
        <f>SUM(D293:D297)</f>
        <v>500000</v>
      </c>
      <c r="E292" s="8">
        <f>SUM(E293:E297)</f>
        <v>100000</v>
      </c>
      <c r="F292" s="8">
        <f>SUM(F293:F297)</f>
        <v>2040900</v>
      </c>
      <c r="G292" s="8">
        <f>SUM(G293:G297)</f>
        <v>0</v>
      </c>
    </row>
    <row r="293" spans="1:7" s="18" customFormat="1" ht="30">
      <c r="A293" s="34"/>
      <c r="B293" s="1" t="s">
        <v>68</v>
      </c>
      <c r="C293" s="20">
        <f t="shared" si="29"/>
        <v>100000</v>
      </c>
      <c r="D293" s="11"/>
      <c r="E293" s="12"/>
      <c r="F293" s="21">
        <v>100000</v>
      </c>
      <c r="G293" s="12"/>
    </row>
    <row r="294" spans="1:7" s="18" customFormat="1" ht="15">
      <c r="A294" s="12"/>
      <c r="B294" s="1" t="s">
        <v>245</v>
      </c>
      <c r="C294" s="20">
        <f t="shared" si="29"/>
        <v>850000</v>
      </c>
      <c r="D294" s="11"/>
      <c r="E294" s="12"/>
      <c r="F294" s="21">
        <v>850000</v>
      </c>
      <c r="G294" s="12"/>
    </row>
    <row r="295" spans="1:7" s="18" customFormat="1" ht="15">
      <c r="A295" s="12"/>
      <c r="B295" s="1" t="s">
        <v>70</v>
      </c>
      <c r="C295" s="20">
        <f t="shared" si="29"/>
        <v>760900</v>
      </c>
      <c r="D295" s="20">
        <v>500000</v>
      </c>
      <c r="E295" s="12"/>
      <c r="F295" s="21">
        <v>260900</v>
      </c>
      <c r="G295" s="12"/>
    </row>
    <row r="296" spans="1:7" s="18" customFormat="1" ht="15">
      <c r="A296" s="12"/>
      <c r="B296" s="1" t="s">
        <v>246</v>
      </c>
      <c r="C296" s="20">
        <f>SUM(D296:G296)</f>
        <v>830000</v>
      </c>
      <c r="D296" s="11"/>
      <c r="E296" s="12"/>
      <c r="F296" s="21">
        <v>830000</v>
      </c>
      <c r="G296" s="12"/>
    </row>
    <row r="297" spans="1:7" s="18" customFormat="1" ht="30">
      <c r="A297" s="12"/>
      <c r="B297" s="1" t="s">
        <v>227</v>
      </c>
      <c r="C297" s="20">
        <f t="shared" si="29"/>
        <v>100000</v>
      </c>
      <c r="D297" s="11"/>
      <c r="E297" s="12">
        <v>100000</v>
      </c>
      <c r="F297" s="21"/>
      <c r="G297" s="12"/>
    </row>
    <row r="298" spans="1:7" s="18" customFormat="1" ht="16.5" customHeight="1" hidden="1">
      <c r="A298" s="12"/>
      <c r="B298" s="19" t="s">
        <v>161</v>
      </c>
      <c r="C298" s="8">
        <f t="shared" si="29"/>
        <v>11272200</v>
      </c>
      <c r="D298" s="22">
        <f>SUM(D299)</f>
        <v>9772200</v>
      </c>
      <c r="E298" s="22">
        <f>SUM(E299)</f>
        <v>1500000</v>
      </c>
      <c r="F298" s="22">
        <f>SUM(F299)</f>
        <v>0</v>
      </c>
      <c r="G298" s="22">
        <f>SUM(G299)</f>
        <v>0</v>
      </c>
    </row>
    <row r="299" spans="1:7" s="18" customFormat="1" ht="60">
      <c r="A299" s="12"/>
      <c r="B299" s="3" t="s">
        <v>169</v>
      </c>
      <c r="C299" s="20">
        <f t="shared" si="29"/>
        <v>11272200</v>
      </c>
      <c r="D299" s="12">
        <v>9772200</v>
      </c>
      <c r="E299" s="21">
        <v>1500000</v>
      </c>
      <c r="F299" s="12"/>
      <c r="G299" s="21"/>
    </row>
    <row r="300" spans="1:7" ht="15">
      <c r="A300" s="24"/>
      <c r="B300" s="3" t="s">
        <v>202</v>
      </c>
      <c r="C300" s="20">
        <f t="shared" si="29"/>
        <v>260000</v>
      </c>
      <c r="D300" s="12"/>
      <c r="E300" s="20">
        <v>260000</v>
      </c>
      <c r="F300" s="25"/>
      <c r="G300" s="25"/>
    </row>
    <row r="301" spans="1:7" s="18" customFormat="1" ht="15">
      <c r="A301" s="12"/>
      <c r="B301" s="42" t="s">
        <v>60</v>
      </c>
      <c r="C301" s="38">
        <f aca="true" t="shared" si="30" ref="C301:C308">SUM(D301:G301)</f>
        <v>1237315</v>
      </c>
      <c r="D301" s="38">
        <f>D302+D305+D307+D308</f>
        <v>885000</v>
      </c>
      <c r="E301" s="38">
        <f>E302+E305+E307+E308</f>
        <v>352315</v>
      </c>
      <c r="F301" s="38">
        <f>F302+F305+F307+F308</f>
        <v>0</v>
      </c>
      <c r="G301" s="38">
        <f>G302+G305+G307+G308</f>
        <v>0</v>
      </c>
    </row>
    <row r="302" spans="1:7" s="18" customFormat="1" ht="15" hidden="1">
      <c r="A302" s="16"/>
      <c r="B302" s="19" t="s">
        <v>160</v>
      </c>
      <c r="C302" s="8">
        <f t="shared" si="30"/>
        <v>652315</v>
      </c>
      <c r="D302" s="8">
        <f>SUM(D303:D304)</f>
        <v>425000</v>
      </c>
      <c r="E302" s="8">
        <f>SUM(E303:E304)</f>
        <v>227315</v>
      </c>
      <c r="F302" s="8">
        <f>SUM(F303:F304)</f>
        <v>0</v>
      </c>
      <c r="G302" s="8">
        <f>SUM(G303:G304)</f>
        <v>0</v>
      </c>
    </row>
    <row r="303" spans="1:7" s="18" customFormat="1" ht="30">
      <c r="A303" s="12"/>
      <c r="B303" s="1" t="s">
        <v>20</v>
      </c>
      <c r="C303" s="20">
        <f t="shared" si="30"/>
        <v>600000</v>
      </c>
      <c r="D303" s="20">
        <v>425000</v>
      </c>
      <c r="E303" s="21">
        <v>175000</v>
      </c>
      <c r="F303" s="21"/>
      <c r="G303" s="12"/>
    </row>
    <row r="304" spans="1:7" s="18" customFormat="1" ht="45">
      <c r="A304" s="12"/>
      <c r="B304" s="1" t="s">
        <v>203</v>
      </c>
      <c r="C304" s="20">
        <f t="shared" si="30"/>
        <v>52315</v>
      </c>
      <c r="D304" s="11"/>
      <c r="E304" s="21">
        <v>52315</v>
      </c>
      <c r="F304" s="12"/>
      <c r="G304" s="12"/>
    </row>
    <row r="305" spans="1:7" s="18" customFormat="1" ht="15" hidden="1">
      <c r="A305" s="16"/>
      <c r="B305" s="19" t="s">
        <v>143</v>
      </c>
      <c r="C305" s="8">
        <f t="shared" si="30"/>
        <v>285000</v>
      </c>
      <c r="D305" s="8">
        <f>SUM(D306)</f>
        <v>285000</v>
      </c>
      <c r="E305" s="8">
        <f>SUM(E306)</f>
        <v>0</v>
      </c>
      <c r="F305" s="8">
        <f>SUM(F306)</f>
        <v>0</v>
      </c>
      <c r="G305" s="8">
        <f>SUM(G306)</f>
        <v>0</v>
      </c>
    </row>
    <row r="306" spans="1:7" s="18" customFormat="1" ht="30">
      <c r="A306" s="12"/>
      <c r="B306" s="4" t="s">
        <v>90</v>
      </c>
      <c r="C306" s="20">
        <f t="shared" si="30"/>
        <v>285000</v>
      </c>
      <c r="D306" s="21">
        <v>285000</v>
      </c>
      <c r="E306" s="21"/>
      <c r="F306" s="12"/>
      <c r="G306" s="12"/>
    </row>
    <row r="307" spans="1:7" s="18" customFormat="1" ht="15">
      <c r="A307" s="12"/>
      <c r="B307" s="4" t="s">
        <v>162</v>
      </c>
      <c r="C307" s="20">
        <f t="shared" si="30"/>
        <v>175000</v>
      </c>
      <c r="D307" s="12">
        <v>175000</v>
      </c>
      <c r="E307" s="21"/>
      <c r="F307" s="12"/>
      <c r="G307" s="21"/>
    </row>
    <row r="308" spans="1:7" ht="15">
      <c r="A308" s="24"/>
      <c r="B308" s="4" t="s">
        <v>202</v>
      </c>
      <c r="C308" s="20">
        <f t="shared" si="30"/>
        <v>125000</v>
      </c>
      <c r="D308" s="12"/>
      <c r="E308" s="20">
        <v>125000</v>
      </c>
      <c r="F308" s="25"/>
      <c r="G308" s="25"/>
    </row>
    <row r="309" spans="1:7" s="18" customFormat="1" ht="15">
      <c r="A309" s="12"/>
      <c r="B309" s="42" t="s">
        <v>61</v>
      </c>
      <c r="C309" s="38">
        <f aca="true" t="shared" si="31" ref="C309:C317">SUM(D309:G309)</f>
        <v>4930200</v>
      </c>
      <c r="D309" s="38">
        <f>D310+D315+D317+D318</f>
        <v>1663800</v>
      </c>
      <c r="E309" s="38">
        <f>E310+E315+E317+E318</f>
        <v>3266400</v>
      </c>
      <c r="F309" s="38">
        <f>F310+F315+F317+F318</f>
        <v>0</v>
      </c>
      <c r="G309" s="38">
        <f>G310+G315+G317+G318</f>
        <v>0</v>
      </c>
    </row>
    <row r="310" spans="1:7" s="18" customFormat="1" ht="15" hidden="1">
      <c r="A310" s="16"/>
      <c r="B310" s="19" t="s">
        <v>160</v>
      </c>
      <c r="C310" s="8">
        <f t="shared" si="31"/>
        <v>3142100</v>
      </c>
      <c r="D310" s="8">
        <f>SUM(D311:D314)</f>
        <v>607700</v>
      </c>
      <c r="E310" s="8">
        <f>SUM(E311:E314)</f>
        <v>2534400</v>
      </c>
      <c r="F310" s="8">
        <f>SUM(F311:F314)</f>
        <v>0</v>
      </c>
      <c r="G310" s="8">
        <f>SUM(G311:G314)</f>
        <v>0</v>
      </c>
    </row>
    <row r="311" spans="1:7" s="18" customFormat="1" ht="15">
      <c r="A311" s="12"/>
      <c r="B311" s="1" t="s">
        <v>244</v>
      </c>
      <c r="C311" s="20">
        <f t="shared" si="31"/>
        <v>451200</v>
      </c>
      <c r="D311" s="20">
        <v>217000</v>
      </c>
      <c r="E311" s="21">
        <v>234200</v>
      </c>
      <c r="F311" s="12"/>
      <c r="G311" s="12"/>
    </row>
    <row r="312" spans="1:7" s="18" customFormat="1" ht="30">
      <c r="A312" s="12"/>
      <c r="B312" s="1" t="s">
        <v>21</v>
      </c>
      <c r="C312" s="20">
        <f t="shared" si="31"/>
        <v>1158000</v>
      </c>
      <c r="D312" s="20">
        <v>390700</v>
      </c>
      <c r="E312" s="21">
        <v>767300</v>
      </c>
      <c r="F312" s="12"/>
      <c r="G312" s="12"/>
    </row>
    <row r="313" spans="1:7" s="18" customFormat="1" ht="30">
      <c r="A313" s="12"/>
      <c r="B313" s="1" t="s">
        <v>22</v>
      </c>
      <c r="C313" s="20">
        <f t="shared" si="31"/>
        <v>746500</v>
      </c>
      <c r="D313" s="11"/>
      <c r="E313" s="21">
        <v>746500</v>
      </c>
      <c r="F313" s="12"/>
      <c r="G313" s="12"/>
    </row>
    <row r="314" spans="1:7" s="18" customFormat="1" ht="30">
      <c r="A314" s="12"/>
      <c r="B314" s="1" t="s">
        <v>23</v>
      </c>
      <c r="C314" s="20">
        <f t="shared" si="31"/>
        <v>786400</v>
      </c>
      <c r="D314" s="11"/>
      <c r="E314" s="21">
        <v>786400</v>
      </c>
      <c r="F314" s="12"/>
      <c r="G314" s="12"/>
    </row>
    <row r="315" spans="1:7" s="18" customFormat="1" ht="16.5" customHeight="1" hidden="1">
      <c r="A315" s="12"/>
      <c r="B315" s="19" t="s">
        <v>161</v>
      </c>
      <c r="C315" s="8">
        <f t="shared" si="31"/>
        <v>1056100</v>
      </c>
      <c r="D315" s="22">
        <f>SUM(D316)</f>
        <v>1056100</v>
      </c>
      <c r="E315" s="22">
        <f>SUM(E316)</f>
        <v>0</v>
      </c>
      <c r="F315" s="22">
        <f>SUM(F316)</f>
        <v>0</v>
      </c>
      <c r="G315" s="22">
        <f>SUM(G316)</f>
        <v>0</v>
      </c>
    </row>
    <row r="316" spans="1:7" s="18" customFormat="1" ht="45">
      <c r="A316" s="12"/>
      <c r="B316" s="3" t="s">
        <v>170</v>
      </c>
      <c r="C316" s="20">
        <f t="shared" si="31"/>
        <v>1056100</v>
      </c>
      <c r="D316" s="12">
        <v>1056100</v>
      </c>
      <c r="E316" s="21"/>
      <c r="F316" s="12"/>
      <c r="G316" s="21"/>
    </row>
    <row r="317" spans="1:7" ht="15">
      <c r="A317" s="24"/>
      <c r="B317" s="3" t="s">
        <v>202</v>
      </c>
      <c r="C317" s="20">
        <f t="shared" si="31"/>
        <v>82000</v>
      </c>
      <c r="D317" s="12"/>
      <c r="E317" s="20">
        <v>82000</v>
      </c>
      <c r="F317" s="39"/>
      <c r="G317" s="25"/>
    </row>
    <row r="318" spans="1:7" s="18" customFormat="1" ht="16.5" customHeight="1" hidden="1">
      <c r="A318" s="12"/>
      <c r="B318" s="19" t="s">
        <v>191</v>
      </c>
      <c r="C318" s="8">
        <f>SUM(D318:G318)</f>
        <v>650000</v>
      </c>
      <c r="D318" s="22">
        <f>SUM(D319)</f>
        <v>0</v>
      </c>
      <c r="E318" s="22">
        <f>SUM(E319)</f>
        <v>650000</v>
      </c>
      <c r="F318" s="22">
        <f>SUM(F319)</f>
        <v>0</v>
      </c>
      <c r="G318" s="22">
        <f>SUM(G319)</f>
        <v>0</v>
      </c>
    </row>
    <row r="319" spans="1:7" s="18" customFormat="1" ht="15">
      <c r="A319" s="12"/>
      <c r="B319" s="3" t="s">
        <v>232</v>
      </c>
      <c r="C319" s="20">
        <f>SUM(D319:G319)</f>
        <v>650000</v>
      </c>
      <c r="D319" s="12"/>
      <c r="E319" s="21">
        <v>650000</v>
      </c>
      <c r="F319" s="12"/>
      <c r="G319" s="21"/>
    </row>
    <row r="320" spans="1:7" s="18" customFormat="1" ht="15">
      <c r="A320" s="12"/>
      <c r="B320" s="40" t="s">
        <v>62</v>
      </c>
      <c r="C320" s="38">
        <f>SUM(D320:G320)</f>
        <v>18995600</v>
      </c>
      <c r="D320" s="41">
        <f>D321+D330</f>
        <v>5917700</v>
      </c>
      <c r="E320" s="41">
        <f>E321+E330</f>
        <v>12977900</v>
      </c>
      <c r="F320" s="41">
        <f>F321+F330</f>
        <v>100000</v>
      </c>
      <c r="G320" s="41">
        <f>G321+G330</f>
        <v>0</v>
      </c>
    </row>
    <row r="321" spans="1:7" s="18" customFormat="1" ht="15" hidden="1">
      <c r="A321" s="16"/>
      <c r="B321" s="19" t="s">
        <v>160</v>
      </c>
      <c r="C321" s="8">
        <f>SUM(D321:G321)</f>
        <v>18813000</v>
      </c>
      <c r="D321" s="8">
        <f>SUM(D322:D329)</f>
        <v>5735100</v>
      </c>
      <c r="E321" s="8">
        <f>SUM(E322:E329)</f>
        <v>12977900</v>
      </c>
      <c r="F321" s="8">
        <f>SUM(F322:F329)</f>
        <v>100000</v>
      </c>
      <c r="G321" s="8">
        <f>SUM(G322:G329)</f>
        <v>0</v>
      </c>
    </row>
    <row r="322" spans="1:7" s="18" customFormat="1" ht="30">
      <c r="A322" s="12"/>
      <c r="B322" s="4" t="s">
        <v>231</v>
      </c>
      <c r="C322" s="20">
        <f aca="true" t="shared" si="32" ref="C322:C330">SUM(D322:G322)</f>
        <v>14473800</v>
      </c>
      <c r="D322" s="20">
        <v>4596900</v>
      </c>
      <c r="E322" s="21">
        <v>9876900</v>
      </c>
      <c r="F322" s="21"/>
      <c r="G322" s="12"/>
    </row>
    <row r="323" spans="1:7" s="18" customFormat="1" ht="30">
      <c r="A323" s="12"/>
      <c r="B323" s="1" t="s">
        <v>230</v>
      </c>
      <c r="C323" s="20">
        <f t="shared" si="32"/>
        <v>600000</v>
      </c>
      <c r="D323" s="20">
        <v>202000</v>
      </c>
      <c r="E323" s="21">
        <v>398000</v>
      </c>
      <c r="F323" s="21"/>
      <c r="G323" s="12"/>
    </row>
    <row r="324" spans="1:7" s="18" customFormat="1" ht="45">
      <c r="A324" s="12"/>
      <c r="B324" s="1" t="s">
        <v>24</v>
      </c>
      <c r="C324" s="20">
        <f t="shared" si="32"/>
        <v>250000</v>
      </c>
      <c r="D324" s="20">
        <v>41700</v>
      </c>
      <c r="E324" s="21">
        <v>208300</v>
      </c>
      <c r="F324" s="12"/>
      <c r="G324" s="12"/>
    </row>
    <row r="325" spans="1:7" s="18" customFormat="1" ht="15">
      <c r="A325" s="12"/>
      <c r="B325" s="1" t="s">
        <v>25</v>
      </c>
      <c r="C325" s="20">
        <f t="shared" si="32"/>
        <v>299400</v>
      </c>
      <c r="D325" s="20">
        <v>70000</v>
      </c>
      <c r="E325" s="21">
        <v>229400</v>
      </c>
      <c r="F325" s="12"/>
      <c r="G325" s="12"/>
    </row>
    <row r="326" spans="1:7" s="18" customFormat="1" ht="30">
      <c r="A326" s="12"/>
      <c r="B326" s="1" t="s">
        <v>26</v>
      </c>
      <c r="C326" s="20">
        <f t="shared" si="32"/>
        <v>1598900</v>
      </c>
      <c r="D326" s="20">
        <v>824500</v>
      </c>
      <c r="E326" s="21">
        <v>774400</v>
      </c>
      <c r="F326" s="21"/>
      <c r="G326" s="12"/>
    </row>
    <row r="327" spans="1:7" s="18" customFormat="1" ht="30">
      <c r="A327" s="12"/>
      <c r="B327" s="1" t="s">
        <v>27</v>
      </c>
      <c r="C327" s="20">
        <f t="shared" si="32"/>
        <v>540900</v>
      </c>
      <c r="D327" s="11"/>
      <c r="E327" s="21">
        <v>540900</v>
      </c>
      <c r="F327" s="12"/>
      <c r="G327" s="12"/>
    </row>
    <row r="328" spans="1:7" s="18" customFormat="1" ht="15">
      <c r="A328" s="12"/>
      <c r="B328" s="1" t="s">
        <v>146</v>
      </c>
      <c r="C328" s="20">
        <f>SUM(D328:G328)</f>
        <v>100000</v>
      </c>
      <c r="D328" s="11"/>
      <c r="E328" s="21"/>
      <c r="F328" s="21">
        <v>100000</v>
      </c>
      <c r="G328" s="12"/>
    </row>
    <row r="329" spans="1:7" s="18" customFormat="1" ht="30">
      <c r="A329" s="12"/>
      <c r="B329" s="1" t="s">
        <v>228</v>
      </c>
      <c r="C329" s="20">
        <f t="shared" si="32"/>
        <v>950000</v>
      </c>
      <c r="D329" s="11"/>
      <c r="E329" s="21">
        <v>950000</v>
      </c>
      <c r="F329" s="21"/>
      <c r="G329" s="12"/>
    </row>
    <row r="330" spans="1:7" s="18" customFormat="1" ht="15">
      <c r="A330" s="16"/>
      <c r="B330" s="1" t="s">
        <v>182</v>
      </c>
      <c r="C330" s="20">
        <f t="shared" si="32"/>
        <v>182600</v>
      </c>
      <c r="D330" s="20">
        <v>182600</v>
      </c>
      <c r="E330" s="17"/>
      <c r="F330" s="27"/>
      <c r="G330" s="27"/>
    </row>
    <row r="331" spans="1:7" s="18" customFormat="1" ht="15">
      <c r="A331" s="12"/>
      <c r="B331" s="37" t="s">
        <v>63</v>
      </c>
      <c r="C331" s="38">
        <f>SUM(D331:G331)</f>
        <v>1720100</v>
      </c>
      <c r="D331" s="38">
        <f>D332+D339</f>
        <v>1003600</v>
      </c>
      <c r="E331" s="38">
        <f>E332+E339</f>
        <v>716500</v>
      </c>
      <c r="F331" s="38">
        <f>F332+F339</f>
        <v>0</v>
      </c>
      <c r="G331" s="38">
        <f>G332+G339</f>
        <v>0</v>
      </c>
    </row>
    <row r="332" spans="1:7" s="18" customFormat="1" ht="15" hidden="1">
      <c r="A332" s="16"/>
      <c r="B332" s="19" t="s">
        <v>160</v>
      </c>
      <c r="C332" s="8">
        <f>SUM(D332:G332)</f>
        <v>1600100</v>
      </c>
      <c r="D332" s="8">
        <f>SUM(D333:D338)</f>
        <v>1003600</v>
      </c>
      <c r="E332" s="8">
        <f>SUM(E333:E338)</f>
        <v>596500</v>
      </c>
      <c r="F332" s="8">
        <f>SUM(F333:F338)</f>
        <v>0</v>
      </c>
      <c r="G332" s="8">
        <f>SUM(G333:G338)</f>
        <v>0</v>
      </c>
    </row>
    <row r="333" spans="1:7" s="18" customFormat="1" ht="15">
      <c r="A333" s="12"/>
      <c r="B333" s="1" t="s">
        <v>28</v>
      </c>
      <c r="C333" s="20">
        <f aca="true" t="shared" si="33" ref="C333:C339">SUM(D333:G333)</f>
        <v>377700</v>
      </c>
      <c r="D333" s="20">
        <v>229400</v>
      </c>
      <c r="E333" s="21">
        <v>148300</v>
      </c>
      <c r="F333" s="21"/>
      <c r="G333" s="12"/>
    </row>
    <row r="334" spans="1:7" s="18" customFormat="1" ht="30">
      <c r="A334" s="12"/>
      <c r="B334" s="1" t="s">
        <v>29</v>
      </c>
      <c r="C334" s="20">
        <f t="shared" si="33"/>
        <v>300200</v>
      </c>
      <c r="D334" s="20">
        <v>224600</v>
      </c>
      <c r="E334" s="21">
        <v>75600</v>
      </c>
      <c r="F334" s="12"/>
      <c r="G334" s="12"/>
    </row>
    <row r="335" spans="1:7" s="18" customFormat="1" ht="30">
      <c r="A335" s="12"/>
      <c r="B335" s="1" t="s">
        <v>30</v>
      </c>
      <c r="C335" s="20">
        <f t="shared" si="33"/>
        <v>236400</v>
      </c>
      <c r="D335" s="20">
        <v>155000</v>
      </c>
      <c r="E335" s="21">
        <v>81400</v>
      </c>
      <c r="F335" s="12"/>
      <c r="G335" s="12"/>
    </row>
    <row r="336" spans="1:7" s="18" customFormat="1" ht="15">
      <c r="A336" s="12"/>
      <c r="B336" s="1" t="s">
        <v>31</v>
      </c>
      <c r="C336" s="20">
        <f t="shared" si="33"/>
        <v>223100</v>
      </c>
      <c r="D336" s="20">
        <v>148100</v>
      </c>
      <c r="E336" s="21">
        <v>75000</v>
      </c>
      <c r="F336" s="12"/>
      <c r="G336" s="12"/>
    </row>
    <row r="337" spans="1:7" s="18" customFormat="1" ht="30">
      <c r="A337" s="12"/>
      <c r="B337" s="1" t="s">
        <v>38</v>
      </c>
      <c r="C337" s="20">
        <f t="shared" si="33"/>
        <v>216200</v>
      </c>
      <c r="D337" s="11"/>
      <c r="E337" s="21">
        <v>216200</v>
      </c>
      <c r="F337" s="12"/>
      <c r="G337" s="12"/>
    </row>
    <row r="338" spans="1:7" s="18" customFormat="1" ht="30">
      <c r="A338" s="12"/>
      <c r="B338" s="4" t="s">
        <v>91</v>
      </c>
      <c r="C338" s="20">
        <f t="shared" si="33"/>
        <v>246500</v>
      </c>
      <c r="D338" s="20">
        <v>246500</v>
      </c>
      <c r="E338" s="21"/>
      <c r="F338" s="12"/>
      <c r="G338" s="12"/>
    </row>
    <row r="339" spans="1:7" ht="15">
      <c r="A339" s="24"/>
      <c r="B339" s="4" t="s">
        <v>202</v>
      </c>
      <c r="C339" s="20">
        <f t="shared" si="33"/>
        <v>120000</v>
      </c>
      <c r="D339" s="12"/>
      <c r="E339" s="20">
        <v>120000</v>
      </c>
      <c r="F339" s="25"/>
      <c r="G339" s="25"/>
    </row>
    <row r="340" spans="1:7" s="18" customFormat="1" ht="15">
      <c r="A340" s="12"/>
      <c r="B340" s="37" t="s">
        <v>64</v>
      </c>
      <c r="C340" s="38">
        <f aca="true" t="shared" si="34" ref="C340:C349">SUM(D340:G340)</f>
        <v>3226700</v>
      </c>
      <c r="D340" s="38">
        <f>D341+D344</f>
        <v>2190200</v>
      </c>
      <c r="E340" s="38">
        <f>E341+E344</f>
        <v>1036500</v>
      </c>
      <c r="F340" s="38">
        <f>F341+F344</f>
        <v>0</v>
      </c>
      <c r="G340" s="38">
        <f>G341+G344</f>
        <v>0</v>
      </c>
    </row>
    <row r="341" spans="1:7" s="18" customFormat="1" ht="15" hidden="1">
      <c r="A341" s="16"/>
      <c r="B341" s="19" t="s">
        <v>160</v>
      </c>
      <c r="C341" s="8">
        <f>SUM(D341:G341)</f>
        <v>3126700</v>
      </c>
      <c r="D341" s="8">
        <f>SUM(D342:D343)</f>
        <v>2190200</v>
      </c>
      <c r="E341" s="8">
        <f>SUM(E342:E343)</f>
        <v>936500</v>
      </c>
      <c r="F341" s="8">
        <f>SUM(F342:F343)</f>
        <v>0</v>
      </c>
      <c r="G341" s="8">
        <f>SUM(G342:G343)</f>
        <v>0</v>
      </c>
    </row>
    <row r="342" spans="1:7" s="18" customFormat="1" ht="30">
      <c r="A342" s="12"/>
      <c r="B342" s="1" t="s">
        <v>32</v>
      </c>
      <c r="C342" s="20">
        <f t="shared" si="34"/>
        <v>2576700</v>
      </c>
      <c r="D342" s="20">
        <v>2190200</v>
      </c>
      <c r="E342" s="21">
        <v>386500</v>
      </c>
      <c r="F342" s="12"/>
      <c r="G342" s="12"/>
    </row>
    <row r="343" spans="1:7" s="18" customFormat="1" ht="30">
      <c r="A343" s="12"/>
      <c r="B343" s="6" t="s">
        <v>229</v>
      </c>
      <c r="C343" s="20">
        <f>SUM(D343:G343)</f>
        <v>550000</v>
      </c>
      <c r="D343" s="2"/>
      <c r="E343" s="20">
        <v>550000</v>
      </c>
      <c r="F343" s="12"/>
      <c r="G343" s="12"/>
    </row>
    <row r="344" spans="1:7" ht="15">
      <c r="A344" s="24"/>
      <c r="B344" s="4" t="s">
        <v>202</v>
      </c>
      <c r="C344" s="20">
        <f t="shared" si="34"/>
        <v>100000</v>
      </c>
      <c r="D344" s="12"/>
      <c r="E344" s="20">
        <v>100000</v>
      </c>
      <c r="F344" s="25"/>
      <c r="G344" s="25"/>
    </row>
    <row r="345" spans="1:7" s="18" customFormat="1" ht="15">
      <c r="A345" s="12"/>
      <c r="B345" s="40" t="s">
        <v>65</v>
      </c>
      <c r="C345" s="38">
        <f t="shared" si="34"/>
        <v>780000</v>
      </c>
      <c r="D345" s="41">
        <f>D346</f>
        <v>0</v>
      </c>
      <c r="E345" s="41">
        <f>E346</f>
        <v>780000</v>
      </c>
      <c r="F345" s="41">
        <f>F346</f>
        <v>0</v>
      </c>
      <c r="G345" s="41">
        <f>G346</f>
        <v>0</v>
      </c>
    </row>
    <row r="346" spans="1:7" s="18" customFormat="1" ht="15" hidden="1">
      <c r="A346" s="16"/>
      <c r="B346" s="19" t="s">
        <v>160</v>
      </c>
      <c r="C346" s="8">
        <f t="shared" si="34"/>
        <v>780000</v>
      </c>
      <c r="D346" s="8">
        <f>SUM(D347)</f>
        <v>0</v>
      </c>
      <c r="E346" s="8">
        <f>SUM(E347)</f>
        <v>780000</v>
      </c>
      <c r="F346" s="8">
        <f>SUM(F347)</f>
        <v>0</v>
      </c>
      <c r="G346" s="8">
        <f>SUM(G347)</f>
        <v>0</v>
      </c>
    </row>
    <row r="347" spans="1:7" s="18" customFormat="1" ht="30">
      <c r="A347" s="12"/>
      <c r="B347" s="4" t="s">
        <v>79</v>
      </c>
      <c r="C347" s="20">
        <f t="shared" si="34"/>
        <v>780000</v>
      </c>
      <c r="D347" s="11"/>
      <c r="E347" s="21">
        <v>780000</v>
      </c>
      <c r="F347" s="12"/>
      <c r="G347" s="12"/>
    </row>
    <row r="348" spans="1:7" s="18" customFormat="1" ht="15">
      <c r="A348" s="12"/>
      <c r="B348" s="44" t="s">
        <v>66</v>
      </c>
      <c r="C348" s="38">
        <f>SUM(D348:G348)</f>
        <v>2947200</v>
      </c>
      <c r="D348" s="41">
        <f>D349+D352+D353+D354</f>
        <v>2102000</v>
      </c>
      <c r="E348" s="41">
        <f>E349+E352+E353+E354</f>
        <v>845200</v>
      </c>
      <c r="F348" s="41">
        <f>F349+F352+F353+F354</f>
        <v>0</v>
      </c>
      <c r="G348" s="41">
        <f>G349+G352+G353+G354</f>
        <v>0</v>
      </c>
    </row>
    <row r="349" spans="1:7" s="18" customFormat="1" ht="15" hidden="1">
      <c r="A349" s="16"/>
      <c r="B349" s="19" t="s">
        <v>160</v>
      </c>
      <c r="C349" s="8">
        <f t="shared" si="34"/>
        <v>757200</v>
      </c>
      <c r="D349" s="8">
        <f>SUM(D350:D351)</f>
        <v>412000</v>
      </c>
      <c r="E349" s="8">
        <f>SUM(E350:E351)</f>
        <v>345200</v>
      </c>
      <c r="F349" s="8">
        <f>SUM(F350:F351)</f>
        <v>0</v>
      </c>
      <c r="G349" s="8">
        <f>SUM(G350:G351)</f>
        <v>0</v>
      </c>
    </row>
    <row r="350" spans="1:7" s="18" customFormat="1" ht="15">
      <c r="A350" s="12"/>
      <c r="B350" s="7" t="s">
        <v>35</v>
      </c>
      <c r="C350" s="20">
        <f>SUM(D350:G350)</f>
        <v>345200</v>
      </c>
      <c r="D350" s="33"/>
      <c r="E350" s="21">
        <v>345200</v>
      </c>
      <c r="F350" s="12"/>
      <c r="G350" s="12"/>
    </row>
    <row r="351" spans="1:7" s="18" customFormat="1" ht="30">
      <c r="A351" s="12"/>
      <c r="B351" s="1" t="s">
        <v>175</v>
      </c>
      <c r="C351" s="20">
        <f>SUM(D351:G351)</f>
        <v>412000</v>
      </c>
      <c r="D351" s="2">
        <v>412000</v>
      </c>
      <c r="E351" s="21"/>
      <c r="F351" s="12"/>
      <c r="G351" s="12"/>
    </row>
    <row r="352" spans="1:7" s="18" customFormat="1" ht="15">
      <c r="A352" s="12"/>
      <c r="B352" s="1" t="s">
        <v>162</v>
      </c>
      <c r="C352" s="20">
        <f>SUM(D352:G352)</f>
        <v>1500000</v>
      </c>
      <c r="D352" s="12">
        <v>1500000</v>
      </c>
      <c r="E352" s="21"/>
      <c r="F352" s="12"/>
      <c r="G352" s="21"/>
    </row>
    <row r="353" spans="1:7" s="18" customFormat="1" ht="15">
      <c r="A353" s="16"/>
      <c r="B353" s="1" t="s">
        <v>182</v>
      </c>
      <c r="C353" s="20">
        <f>SUM(D353:G353)</f>
        <v>190000</v>
      </c>
      <c r="D353" s="20">
        <v>190000</v>
      </c>
      <c r="E353" s="20"/>
      <c r="F353" s="27"/>
      <c r="G353" s="27"/>
    </row>
    <row r="354" spans="1:7" ht="15">
      <c r="A354" s="24"/>
      <c r="B354" s="1" t="s">
        <v>247</v>
      </c>
      <c r="C354" s="20">
        <f>SUM(D354:G354)</f>
        <v>500000</v>
      </c>
      <c r="D354" s="12"/>
      <c r="E354" s="12">
        <v>500000</v>
      </c>
      <c r="F354" s="24"/>
      <c r="G354" s="24"/>
    </row>
    <row r="355" spans="1:7" ht="15">
      <c r="A355" s="12"/>
      <c r="B355" s="44" t="s">
        <v>171</v>
      </c>
      <c r="C355" s="38">
        <f aca="true" t="shared" si="35" ref="C355:C368">SUM(D355:G355)</f>
        <v>116709370</v>
      </c>
      <c r="D355" s="38">
        <f>D356+D360+D361+D363+D368+D369+D370</f>
        <v>57212500</v>
      </c>
      <c r="E355" s="38">
        <f>E356+E360+E361+E363+E368+E369+E370</f>
        <v>59496870</v>
      </c>
      <c r="F355" s="38">
        <f>F356+F360+F361+F363+F368+F369+F370</f>
        <v>0</v>
      </c>
      <c r="G355" s="38">
        <f>G356+G360+G361+G363+G368+G369+G370</f>
        <v>0</v>
      </c>
    </row>
    <row r="356" spans="1:7" s="18" customFormat="1" ht="16.5" customHeight="1" hidden="1">
      <c r="A356" s="12"/>
      <c r="B356" s="19" t="s">
        <v>161</v>
      </c>
      <c r="C356" s="8">
        <f t="shared" si="35"/>
        <v>98264670</v>
      </c>
      <c r="D356" s="22">
        <f>SUM(D357:D359)</f>
        <v>47000000</v>
      </c>
      <c r="E356" s="22">
        <f>SUM(E357:E359)</f>
        <v>51264670</v>
      </c>
      <c r="F356" s="22">
        <f>SUM(F357:F359)</f>
        <v>0</v>
      </c>
      <c r="G356" s="22">
        <f>SUM(G357:G359)</f>
        <v>0</v>
      </c>
    </row>
    <row r="357" spans="1:7" s="18" customFormat="1" ht="45">
      <c r="A357" s="12"/>
      <c r="B357" s="1" t="s">
        <v>172</v>
      </c>
      <c r="C357" s="20">
        <f t="shared" si="35"/>
        <v>64704170</v>
      </c>
      <c r="D357" s="12">
        <v>20000000</v>
      </c>
      <c r="E357" s="21">
        <v>44704170</v>
      </c>
      <c r="F357" s="12"/>
      <c r="G357" s="21"/>
    </row>
    <row r="358" spans="1:7" s="18" customFormat="1" ht="45">
      <c r="A358" s="12"/>
      <c r="B358" s="1" t="s">
        <v>173</v>
      </c>
      <c r="C358" s="20">
        <f t="shared" si="35"/>
        <v>26000000</v>
      </c>
      <c r="D358" s="12">
        <v>21000000</v>
      </c>
      <c r="E358" s="21">
        <v>5000000</v>
      </c>
      <c r="F358" s="12"/>
      <c r="G358" s="21"/>
    </row>
    <row r="359" spans="1:7" s="18" customFormat="1" ht="15">
      <c r="A359" s="12"/>
      <c r="B359" s="1" t="s">
        <v>174</v>
      </c>
      <c r="C359" s="20">
        <f t="shared" si="35"/>
        <v>7560500</v>
      </c>
      <c r="D359" s="12">
        <v>6000000</v>
      </c>
      <c r="E359" s="21">
        <v>1560500</v>
      </c>
      <c r="F359" s="12"/>
      <c r="G359" s="21"/>
    </row>
    <row r="360" spans="1:7" s="18" customFormat="1" ht="15">
      <c r="A360" s="12"/>
      <c r="B360" s="1" t="s">
        <v>162</v>
      </c>
      <c r="C360" s="20">
        <f t="shared" si="35"/>
        <v>8054500</v>
      </c>
      <c r="D360" s="12">
        <v>8054500</v>
      </c>
      <c r="E360" s="21"/>
      <c r="F360" s="12"/>
      <c r="G360" s="21"/>
    </row>
    <row r="361" spans="1:7" s="18" customFormat="1" ht="15" hidden="1">
      <c r="A361" s="12"/>
      <c r="B361" s="19" t="s">
        <v>176</v>
      </c>
      <c r="C361" s="8">
        <f t="shared" si="35"/>
        <v>2307200</v>
      </c>
      <c r="D361" s="22">
        <f>SUM(D362)</f>
        <v>0</v>
      </c>
      <c r="E361" s="22">
        <f>SUM(E362)</f>
        <v>2307200</v>
      </c>
      <c r="F361" s="22">
        <f>SUM(F362)</f>
        <v>0</v>
      </c>
      <c r="G361" s="22">
        <f>SUM(G362)</f>
        <v>0</v>
      </c>
    </row>
    <row r="362" spans="1:7" s="18" customFormat="1" ht="30">
      <c r="A362" s="12"/>
      <c r="B362" s="3" t="s">
        <v>181</v>
      </c>
      <c r="C362" s="20">
        <f t="shared" si="35"/>
        <v>2307200</v>
      </c>
      <c r="D362" s="12"/>
      <c r="E362" s="21">
        <v>2307200</v>
      </c>
      <c r="F362" s="12"/>
      <c r="G362" s="21"/>
    </row>
    <row r="363" spans="1:7" ht="15" hidden="1">
      <c r="A363" s="24"/>
      <c r="B363" s="19" t="s">
        <v>184</v>
      </c>
      <c r="C363" s="8">
        <f>SUM(D363:G363)</f>
        <v>3360000</v>
      </c>
      <c r="D363" s="22">
        <f>SUM(D364:D367)</f>
        <v>0</v>
      </c>
      <c r="E363" s="23">
        <f>SUM(E364:E367)</f>
        <v>3360000</v>
      </c>
      <c r="F363" s="22">
        <f>SUM(F364:F367)</f>
        <v>0</v>
      </c>
      <c r="G363" s="22">
        <f>SUM(G364:G367)</f>
        <v>0</v>
      </c>
    </row>
    <row r="364" spans="1:7" ht="45">
      <c r="A364" s="24"/>
      <c r="B364" s="3" t="s">
        <v>213</v>
      </c>
      <c r="C364" s="20">
        <f t="shared" si="35"/>
        <v>3000000</v>
      </c>
      <c r="D364" s="24"/>
      <c r="E364" s="21">
        <v>3000000</v>
      </c>
      <c r="F364" s="24"/>
      <c r="G364" s="24"/>
    </row>
    <row r="365" spans="1:7" ht="90">
      <c r="A365" s="24"/>
      <c r="B365" s="3" t="s">
        <v>214</v>
      </c>
      <c r="C365" s="20">
        <f t="shared" si="35"/>
        <v>200000</v>
      </c>
      <c r="D365" s="24"/>
      <c r="E365" s="21">
        <v>200000</v>
      </c>
      <c r="F365" s="24"/>
      <c r="G365" s="24"/>
    </row>
    <row r="366" spans="1:7" ht="45">
      <c r="A366" s="24"/>
      <c r="B366" s="3" t="s">
        <v>215</v>
      </c>
      <c r="C366" s="20">
        <f>SUM(D366:G366)</f>
        <v>50000</v>
      </c>
      <c r="D366" s="24"/>
      <c r="E366" s="21">
        <v>50000</v>
      </c>
      <c r="F366" s="24"/>
      <c r="G366" s="24"/>
    </row>
    <row r="367" spans="1:7" ht="15">
      <c r="A367" s="24"/>
      <c r="B367" s="3" t="s">
        <v>185</v>
      </c>
      <c r="C367" s="20">
        <f t="shared" si="35"/>
        <v>110000</v>
      </c>
      <c r="D367" s="24"/>
      <c r="E367" s="21">
        <v>110000</v>
      </c>
      <c r="F367" s="24"/>
      <c r="G367" s="24"/>
    </row>
    <row r="368" spans="1:7" ht="30">
      <c r="A368" s="24"/>
      <c r="B368" s="3" t="s">
        <v>187</v>
      </c>
      <c r="C368" s="20">
        <f t="shared" si="35"/>
        <v>2158000</v>
      </c>
      <c r="D368" s="12">
        <v>2158000</v>
      </c>
      <c r="E368" s="39"/>
      <c r="F368" s="24"/>
      <c r="G368" s="24"/>
    </row>
    <row r="369" spans="1:7" ht="30">
      <c r="A369" s="24"/>
      <c r="B369" s="3" t="s">
        <v>248</v>
      </c>
      <c r="C369" s="20">
        <f>SUM(D369:G369)</f>
        <v>65000</v>
      </c>
      <c r="D369" s="12"/>
      <c r="E369" s="12">
        <v>65000</v>
      </c>
      <c r="F369" s="24"/>
      <c r="G369" s="24"/>
    </row>
    <row r="370" spans="1:7" ht="30">
      <c r="A370" s="24"/>
      <c r="B370" s="3" t="s">
        <v>249</v>
      </c>
      <c r="C370" s="20">
        <f>SUM(D370:G370)</f>
        <v>2500000</v>
      </c>
      <c r="D370" s="12"/>
      <c r="E370" s="12">
        <v>2500000</v>
      </c>
      <c r="F370" s="24"/>
      <c r="G370" s="24"/>
    </row>
    <row r="371" spans="1:7" ht="45">
      <c r="A371" s="35"/>
      <c r="B371" s="36" t="s">
        <v>250</v>
      </c>
      <c r="C371" s="20">
        <f>SUM(D371:G371)</f>
        <v>2924613</v>
      </c>
      <c r="D371" s="12"/>
      <c r="E371" s="12"/>
      <c r="F371" s="12">
        <v>2924613</v>
      </c>
      <c r="G371" s="16"/>
    </row>
  </sheetData>
  <mergeCells count="7">
    <mergeCell ref="A3:A4"/>
    <mergeCell ref="B3:B4"/>
    <mergeCell ref="E3:E4"/>
    <mergeCell ref="G3:G4"/>
    <mergeCell ref="F3:F4"/>
    <mergeCell ref="D3:D4"/>
    <mergeCell ref="C3:C4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Ganna</dc:creator>
  <cp:keywords/>
  <dc:description/>
  <cp:lastModifiedBy>zem</cp:lastModifiedBy>
  <cp:lastPrinted>2008-11-04T12:21:03Z</cp:lastPrinted>
  <dcterms:created xsi:type="dcterms:W3CDTF">2008-07-04T07:18:34Z</dcterms:created>
  <dcterms:modified xsi:type="dcterms:W3CDTF">2008-11-04T13:48:43Z</dcterms:modified>
  <cp:category/>
  <cp:version/>
  <cp:contentType/>
  <cp:contentStatus/>
</cp:coreProperties>
</file>